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Sally back up 15072021\Documents\Tencent Files\8132315\FileRecv\"/>
    </mc:Choice>
  </mc:AlternateContent>
  <xr:revisionPtr revIDLastSave="0" documentId="13_ncr:1_{F149CCDB-E613-4193-8DD1-DAF7C56F6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箱单01" sheetId="10" r:id="rId1"/>
    <sheet name="发票01" sheetId="9" r:id="rId2"/>
    <sheet name="箱单02" sheetId="11" r:id="rId3"/>
    <sheet name="发票02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2" l="1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13" i="12"/>
  <c r="H20" i="11"/>
  <c r="E20" i="11"/>
  <c r="H19" i="11"/>
  <c r="E19" i="11"/>
  <c r="H18" i="11"/>
  <c r="E18" i="11"/>
  <c r="H17" i="11"/>
  <c r="E17" i="11"/>
  <c r="H16" i="11"/>
  <c r="E16" i="11"/>
  <c r="H15" i="11"/>
  <c r="E15" i="11"/>
  <c r="H14" i="11"/>
  <c r="E14" i="11"/>
  <c r="H13" i="11"/>
  <c r="E13" i="11"/>
  <c r="J28" i="11"/>
  <c r="I28" i="11"/>
  <c r="G28" i="11"/>
  <c r="I28" i="12" l="1"/>
  <c r="E28" i="11"/>
  <c r="H28" i="11"/>
  <c r="I14" i="9"/>
  <c r="I15" i="9"/>
  <c r="I16" i="9"/>
  <c r="I17" i="9"/>
  <c r="I18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13" i="9"/>
  <c r="G33" i="10"/>
  <c r="H33" i="10"/>
  <c r="I33" i="10"/>
  <c r="J33" i="10"/>
  <c r="E33" i="10"/>
  <c r="I33" i="9" l="1"/>
</calcChain>
</file>

<file path=xl/sharedStrings.xml><?xml version="1.0" encoding="utf-8"?>
<sst xmlns="http://schemas.openxmlformats.org/spreadsheetml/2006/main" count="497" uniqueCount="181">
  <si>
    <t>Notify Party:</t>
  </si>
  <si>
    <t>Consignee:</t>
    <phoneticPr fontId="0" type="noConversion"/>
  </si>
  <si>
    <t>No</t>
    <phoneticPr fontId="0" type="noConversion"/>
  </si>
  <si>
    <t>Code</t>
    <phoneticPr fontId="0" type="noConversion"/>
  </si>
  <si>
    <t>Packing</t>
    <phoneticPr fontId="0" type="noConversion"/>
  </si>
  <si>
    <t>Note: No mark.</t>
    <phoneticPr fontId="0" type="noConversion"/>
  </si>
  <si>
    <t>Country of Origin : China</t>
    <phoneticPr fontId="0" type="noConversion"/>
  </si>
  <si>
    <t>Consignee:</t>
    <phoneticPr fontId="0" type="noConversion"/>
  </si>
  <si>
    <t>No</t>
    <phoneticPr fontId="0" type="noConversion"/>
  </si>
  <si>
    <t>Code</t>
    <phoneticPr fontId="0" type="noConversion"/>
  </si>
  <si>
    <t>Packing</t>
    <phoneticPr fontId="0" type="noConversion"/>
  </si>
  <si>
    <t>Note: No mark.</t>
    <phoneticPr fontId="0" type="noConversion"/>
  </si>
  <si>
    <t>Country of Origin : China</t>
    <phoneticPr fontId="0" type="noConversion"/>
  </si>
  <si>
    <t>FOB TIANJIN PORT PRICE IN TOTAL</t>
    <phoneticPr fontId="0" type="noConversion"/>
  </si>
  <si>
    <t>From : Tianjin, China</t>
    <phoneticPr fontId="0" type="noConversion"/>
  </si>
  <si>
    <t xml:space="preserve">To :UMM QASR, Iraq </t>
    <phoneticPr fontId="0" type="noConversion"/>
  </si>
  <si>
    <t>Notify Party:</t>
    <phoneticPr fontId="0" type="noConversion"/>
  </si>
  <si>
    <t>From : Tianjin, China</t>
    <phoneticPr fontId="0" type="noConversion"/>
  </si>
  <si>
    <t>PF- BLA B</t>
  </si>
  <si>
    <t>25Kg/sack</t>
  </si>
  <si>
    <t>PF-CHEMSEAL</t>
  </si>
  <si>
    <t>PF-FRS</t>
  </si>
  <si>
    <t>PF-GREENSEAL</t>
  </si>
  <si>
    <t>PF-JLX C</t>
  </si>
  <si>
    <t>200 kg/dr</t>
  </si>
  <si>
    <t>PF-LPF HW</t>
  </si>
  <si>
    <t>PF-LUBE</t>
  </si>
  <si>
    <t>160kg/dr</t>
  </si>
  <si>
    <t>PF-NTA-1</t>
  </si>
  <si>
    <t>PF-SSY</t>
  </si>
  <si>
    <t>PF-SZDL</t>
  </si>
  <si>
    <t>PF-VIS</t>
  </si>
  <si>
    <t>PF-ZKRH-2</t>
  </si>
  <si>
    <t>190kg/dr</t>
  </si>
  <si>
    <t>MT</t>
  </si>
  <si>
    <t>PC-G80S</t>
  </si>
  <si>
    <t>20Kg/sack</t>
  </si>
  <si>
    <t>PC-H21L</t>
  </si>
  <si>
    <t>25Kg/pail</t>
  </si>
  <si>
    <t>PC-F44L</t>
  </si>
  <si>
    <t>PC-W14L</t>
  </si>
  <si>
    <t>24Kg/pail</t>
  </si>
  <si>
    <t>PC-S32S</t>
  </si>
  <si>
    <t>PC-GS12S</t>
  </si>
  <si>
    <t>PC-D20</t>
  </si>
  <si>
    <t>1MT/Bag</t>
  </si>
  <si>
    <t>PC-D10</t>
  </si>
  <si>
    <t>HS Code</t>
    <phoneticPr fontId="0" type="noConversion"/>
  </si>
  <si>
    <t>3824 9999</t>
  </si>
  <si>
    <t>3824 9999</t>
    <phoneticPr fontId="0" type="noConversion"/>
  </si>
  <si>
    <t>HS Code</t>
    <phoneticPr fontId="11" type="noConversion"/>
  </si>
  <si>
    <t>Delivery on abt :  Nov.9th, 2018</t>
    <phoneticPr fontId="0" type="noConversion"/>
  </si>
  <si>
    <t>Date: Oct.26th, 2018</t>
    <phoneticPr fontId="0" type="noConversion"/>
  </si>
  <si>
    <t>Date: Oct.26th, 2018</t>
    <phoneticPr fontId="0" type="noConversion"/>
  </si>
  <si>
    <t>Delivery on abt :   Nov.9th, 2018</t>
    <phoneticPr fontId="0" type="noConversion"/>
  </si>
  <si>
    <t>Delivery on abt :  Nov.30th, 2018</t>
    <phoneticPr fontId="0" type="noConversion"/>
  </si>
  <si>
    <t>Date: Nov.20th, 2018</t>
    <phoneticPr fontId="0" type="noConversion"/>
  </si>
  <si>
    <t>MT</t>
    <phoneticPr fontId="1" type="noConversion"/>
  </si>
  <si>
    <t>PF-GRA</t>
  </si>
  <si>
    <t>PC-G90S</t>
  </si>
  <si>
    <t>PC-G90L</t>
  </si>
  <si>
    <t>PC-W21L</t>
  </si>
  <si>
    <t>PC-X61L</t>
  </si>
  <si>
    <t>20Kg/pail</t>
  </si>
  <si>
    <t>3903 9000</t>
    <phoneticPr fontId="0" type="noConversion"/>
  </si>
  <si>
    <t>2621 9000</t>
    <phoneticPr fontId="0" type="noConversion"/>
  </si>
  <si>
    <t>2836 9990</t>
    <phoneticPr fontId="0" type="noConversion"/>
  </si>
  <si>
    <t>2601 1110</t>
    <phoneticPr fontId="11" type="noConversion"/>
  </si>
  <si>
    <t>2601 1110</t>
    <phoneticPr fontId="0" type="noConversion"/>
  </si>
  <si>
    <t>2601 1110</t>
    <phoneticPr fontId="11" type="noConversion"/>
  </si>
  <si>
    <t>2601 1110</t>
    <phoneticPr fontId="11" type="noConversion"/>
  </si>
  <si>
    <t>3824 9999</t>
    <phoneticPr fontId="11" type="noConversion"/>
  </si>
  <si>
    <t xml:space="preserve">PACKING LIST
قائمة التعبئة </t>
  </si>
  <si>
    <t xml:space="preserve">المستتفيد </t>
  </si>
  <si>
    <t xml:space="preserve">الطرف المبلغ </t>
  </si>
  <si>
    <t>Mr.MoghdadEmadAhmed/ Mr.Ahmed Jabbar Sharhan 
السيد احمد جبار شرهان / السيد : مقداد عماد احمد
Email:MoghdadEmadAhmed@cmitfod.com                    AhmedJabbarSharhan@cmitfod.com                               Mobile:009647830539994 / 009647832116411                      From MISSAN OIL COMPANY/CNOOC IRAQ LTD   
(CONTRACTOR OF MOC)
من شركة نفط ميسان / سينوك المحدودة العراق</t>
  </si>
  <si>
    <t>من : تيانجين, الصين</t>
  </si>
  <si>
    <t>الى : ام قصر العراق</t>
  </si>
  <si>
    <t>A2:J4</t>
  </si>
  <si>
    <t>التاريخ: 20/11/2018</t>
  </si>
  <si>
    <t>Contract No.:CMIT-PRT-10.53-170232-2        رقم العقد</t>
  </si>
  <si>
    <t xml:space="preserve">Shipped Per : By Sea
شحنت بواسطة : البحر </t>
  </si>
  <si>
    <t xml:space="preserve">Special Chemical Plugging Agent
مواد كيمياوية مانعة للتسرب </t>
  </si>
  <si>
    <t xml:space="preserve">Solid Graphite Lubricant
مواد تشحيم الكرافيت الصلبة </t>
  </si>
  <si>
    <t>High Effective Sealing and Blocking Agent
عامل مانع للتسرب وعازل عالي الفعالية</t>
  </si>
  <si>
    <t xml:space="preserve">Wellbore Stabilizer &amp; Clay Inhibitor
مثبت تربة ومثبط 
الطين
</t>
  </si>
  <si>
    <t xml:space="preserve">Low-permeability Film Forming Agent
عامل تشكيل غلاف منخفض النفاذية </t>
  </si>
  <si>
    <t xml:space="preserve">Fluid Lubricant
زيوت تشحيم سائلة </t>
  </si>
  <si>
    <t xml:space="preserve">LCM While Drilling
سوائل للحفر </t>
  </si>
  <si>
    <t>High Efficiency Salt-resistant Lubricant
زيوت تشحيم مقاومة للملح عالية الكفاء</t>
  </si>
  <si>
    <t xml:space="preserve">Fluid Loss Agent
عامل مانع للتسرب </t>
  </si>
  <si>
    <t>Defoamer
مضافات رغوية</t>
  </si>
  <si>
    <t>Liquid Fluid Loss Agent
عامل مانع لتسرب السائل</t>
  </si>
  <si>
    <t>Water Based Pre Flush
قاعدة ممهدة لتدفق الماء</t>
  </si>
  <si>
    <t xml:space="preserve">Weighting Agent
عامل تحكم بالأوزان </t>
  </si>
  <si>
    <t xml:space="preserve">TOTAL
المجموع </t>
  </si>
  <si>
    <t xml:space="preserve">بلد المنشأ: الصين </t>
  </si>
  <si>
    <t xml:space="preserve">Port of Loading : Tianjin XinGang, China
ميناء التحميل: تيانجين اكسنجانغ , الصين </t>
  </si>
  <si>
    <t xml:space="preserve">These materials are only used for COSL Missan Oilfield Project in Iraq.
هذه المواد تستعمل تستعمل فقط لشركة كوسل , حقل نفط ميسان مشروع العراق </t>
  </si>
  <si>
    <t xml:space="preserve">Piece
عدد القطع </t>
  </si>
  <si>
    <t>Unit</t>
  </si>
  <si>
    <t xml:space="preserve">Qty(MT)
العدد </t>
  </si>
  <si>
    <t xml:space="preserve">Net Weight (MT)
الوزن الصافي </t>
  </si>
  <si>
    <t xml:space="preserve">Gross weight (MT)
الوزن الكلي </t>
  </si>
  <si>
    <r>
      <t>Dimension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
الحجم </t>
    </r>
  </si>
  <si>
    <t>Description
الوصف</t>
  </si>
  <si>
    <t xml:space="preserve">Weighting Agent 1200 mashes
عامل تحكم بالأوزان </t>
  </si>
  <si>
    <t xml:space="preserve">Weighting Agent 200 mashes
عامل تحكم بالأوزان </t>
  </si>
  <si>
    <t>FOB TIANJIN PORT PRICE IN TOTAL</t>
  </si>
  <si>
    <t>Country of Origin : China
بلد المنشأ: الصين</t>
  </si>
  <si>
    <t xml:space="preserve">Port of Loading : Tianjin XinGang, China
ميناء التحميل : تينجاين , اكسنجانغ , الصين </t>
  </si>
  <si>
    <t xml:space="preserve">Piece
السعر </t>
  </si>
  <si>
    <t xml:space="preserve">Unit 
الوحدة </t>
  </si>
  <si>
    <t xml:space="preserve">FOB Unit Price
سعر المفرد </t>
  </si>
  <si>
    <t xml:space="preserve">FOB Total Price
السعر الكلي </t>
  </si>
  <si>
    <t xml:space="preserve">COMMERCIAL INVOICE
الفاتورة التجارية </t>
  </si>
  <si>
    <t xml:space="preserve">المستفيد: </t>
  </si>
  <si>
    <t>Mr.MoghdadEmadAhmed/ Mr.Ahmed Jabbar Sharhan                                         السيد : مقداد عماد احمد / السيد: احمد جبار شرهان                       Email:MoghdadEmadAhmed@cmitfod.com                                  AhmedJabbarSharhan@cmitfod.com                                  Mobile:009647830539994 / 009647832116411                                   From MISSAN OIL COMPANY/CNOOC IRAQ LTD                  (CONTRACTOR OF MOC)
من شركة نفط ميسان / سينوك العراق المحدودة</t>
  </si>
  <si>
    <t xml:space="preserve">من : تيانجين , الصين </t>
  </si>
  <si>
    <t>الى : ام قصر , العراق</t>
  </si>
  <si>
    <t>التاريخ: 26/10/2018</t>
  </si>
  <si>
    <t xml:space="preserve">Contract No.:CMIT-PRT-10.53-170232-2     رقم العقد </t>
  </si>
  <si>
    <t>These materials are only used for COSL Missan Oilfield Project in Iraq.
هذه المواد تستعمل فقط لشركة كوسل حقل نفط ميسان مشروع العراق</t>
  </si>
  <si>
    <t>Solid Lubricant
زيوت تشحيم للمواد الصلبة</t>
  </si>
  <si>
    <t xml:space="preserve">Salt Resisting Filtrate Reducer
املاح مقاومة ومخفضة للتسرب  </t>
  </si>
  <si>
    <t xml:space="preserve">Wellbore Stabilizer &amp; Clay Inhibitor
 مثبت تربة ومثبط الطين 
</t>
  </si>
  <si>
    <t>Low-permeability Film Forming Agent
عامل تشكيل غلاف منخفض النفاذية</t>
  </si>
  <si>
    <t xml:space="preserve">Fluid Lubricant
زيوت تشحيم </t>
  </si>
  <si>
    <t xml:space="preserve">Salt Crystallization Inhibitor
مثبط تبلور الاملاح </t>
  </si>
  <si>
    <t xml:space="preserve">H2S Scraper Agent
عامل مقاوم لكبريتيد الهيدروجين </t>
  </si>
  <si>
    <t>LCM While Drilling
سوائل حفر</t>
  </si>
  <si>
    <t>Rheological Conditioner
مكيف ريدولوجي</t>
  </si>
  <si>
    <t>High Efficiency Salt-resistant Lubricant
زيوت تشحيم مقاومة للملح عالية الكفاءة</t>
  </si>
  <si>
    <t>Fluid Loss Agent
مانع تسرب السوائل</t>
  </si>
  <si>
    <t xml:space="preserve">Retarder
مثبط </t>
  </si>
  <si>
    <t xml:space="preserve">Dispersant
مشتت </t>
  </si>
  <si>
    <t>Pre Flush
ممهد تدفق</t>
  </si>
  <si>
    <t>Spacer Agent
فواصل</t>
  </si>
  <si>
    <t xml:space="preserve">Gas Stop Agent
مانع تدفق الغازات </t>
  </si>
  <si>
    <t xml:space="preserve">Weighting Agent
عامل تحكم بالاوزان </t>
  </si>
  <si>
    <t xml:space="preserve">Country of Origin : China
بلد المنشأ: الصين </t>
  </si>
  <si>
    <t xml:space="preserve">Port of Loading : Tianjin XinGang, China
ميناء التحميل : تينجانين , اكسنجانغ , الصين </t>
  </si>
  <si>
    <t xml:space="preserve">Unit
الوحدة </t>
  </si>
  <si>
    <t>Qty(MT)
العدد</t>
  </si>
  <si>
    <t xml:space="preserve">FOB Total Price
سعر الكلي </t>
  </si>
  <si>
    <t>الى: ام قصر , العراق</t>
  </si>
  <si>
    <t xml:space="preserve">من: تنيجاين , الصين </t>
  </si>
  <si>
    <t>Piece
القطع</t>
  </si>
  <si>
    <t xml:space="preserve">Contract No.:CMIT-PRT-10.53-170232-2 رقم العقد </t>
  </si>
  <si>
    <t>These materials are only used for COSL Missan Oilfield Project in Iraq.
هذه المواد تستعمل فقط في كوسل حقل ميسان النفطي مشروع العراق</t>
  </si>
  <si>
    <t xml:space="preserve">المستفيد </t>
  </si>
  <si>
    <t xml:space="preserve">Mr.MoghdadEmadAhmed/ Mr.Ahmed Jabbar Sharhan    
السيد : مقداد عماد احمد / السيد : احمد جبار شرهان                                              Email:MoghdadEmadAhmed@cmitfod.com                                  AhmedJabbarSharhan@cmitfod.com                                  Mobile:009647830539994 / 009647832116411                                    From MISSAN OIL COMPANY/CNOOC IRAQ LTD                  (CONTRACTOR OF MOC)
من شركة نفط ميسان/ سينوك العراق المحدودة </t>
  </si>
  <si>
    <t xml:space="preserve">Piece
القطع </t>
  </si>
  <si>
    <t>Net Weight (MT)
الوزن الصافي</t>
  </si>
  <si>
    <t xml:space="preserve">Mr.MoghdadEmadAhmed/ Mr.Ahmed Jabbar Sharhan  
السيد :مقداد عماد احمد / السيد احمد جبار شرهان  Email:MoghdadEmadAhmed@cmitfod.com                   AhmedJabbarSharhan@cmitfod.com                               Mobile:009647830539994 / 009647832116411                      From MISSAN OIL COMPANY/CNOOC IRAQ LTD               (CONTRACTOR OF MOC)
من : شركة نفط ميسان / سينوك العراق المحدودة </t>
  </si>
  <si>
    <t xml:space="preserve">من : تينجانين , الصين </t>
  </si>
  <si>
    <t xml:space="preserve">الى: ام قصر العراق </t>
  </si>
  <si>
    <t xml:space="preserve">Shipped Per : By Sea
 شحنت بواسطة : البحر </t>
  </si>
  <si>
    <t>These materials are only used for COSL Missan Oilfield Project in Iraq.
هذه المواد تستعمل فقط لكوسل حقل نفط ميسان مشروع العراق</t>
  </si>
  <si>
    <t>TOTAL
المجموع</t>
  </si>
  <si>
    <t>Date: Oct.26th, 2018</t>
  </si>
  <si>
    <t>Code</t>
  </si>
  <si>
    <t>HaiChuan Road No.1581, Tanggu Marine Hi-tech zone, Tianjin Province, China
طريق هايجن رقم 1581, تانكو للملاحة منطقة هاي تيج محافظة تيانجين, الصين,</t>
  </si>
  <si>
    <t xml:space="preserve">HaiChuan Road No.1581, Tanggu Marine Hi-tech zone, Tianjin Province, China
طريق هايجن رقم 1581, تانكو للملاحة منطقة هاي تيج محافظة تيانجين, الصين,
</t>
  </si>
  <si>
    <t>التاريخ: 26/12/2018</t>
  </si>
  <si>
    <t xml:space="preserve">MISSAN OIL COMPANY/CNOOC IRAQ LTD                  (CONTRACTOR OF MOC)
شركة نفط ميسان / سينوك العراق المحدودة
ADD:BUZURGAN TERMINAL,BUZURGAN,MISSAN GOVERNORATE,IRAQ.
العنوان : العراق محافظة ميسان , بزركان 
CTC:MOHAMMED A JALEEL
السيد: محمد عبد الجليل 
MOB:00964 783 053 9994
Email: MOHAMMEDABDUJALEEL@CMITFOD.COM
</t>
  </si>
  <si>
    <t xml:space="preserve">MISSAN OIL COMPANY/CNOOC IRAQ LTD   
 (CONTRACTOR OF MOC)
شركة نفط ميسان/ سينوك العراق المحدودة 
ADD:BUZURGAN TERMINAL,BUZURGAN,MISSAN GOVERNORATE,IRAQ.
العنوان: العراق, محافظة ميسان, حقل بزركان
CTC:MOHAMMED A JALEEL 
السيد: محمد عبد الجليل 
MOB:00964 783 053 9994
Email: MOHAMMEDABDUJALEEL@CMITFOD.COM
</t>
  </si>
  <si>
    <t xml:space="preserve">MISSAN OIL COMPANY/CNOOC IRAQ LTD               
شركة نفط ميسان / سينوك المحدودة , المتعاقدة مع شركة نفط ميسان    
(CONTRACTOR OF MOC)
ADD:BUZURGAN TERMINAL,BUZURGAN,MISSAN  
GOVERNORATE,IRAQ.
العنوان : العراق, محافظة ميسان, بزركان 
CTC:MOHAMMED A JALEEL
السيد : محمد عبد الجليل
MOB:00964 783 053 9994
Email: MOHAMMEDABDUJALEEL@CMITFOD.COM
</t>
  </si>
  <si>
    <t xml:space="preserve">MISSAN OIL COMPANY/CNOOC IRAQ LTD        
(CONTRACTOR OF MOC)
شركة نفط ميسان / سينوك المحدودة العراق 
ADD:BUZURGAN TERMINAL,BUZURGAN,MISSAN GOVERNORATE,IRAQ.
العنوان : العراق , محافظة ميسان , بزركان 
CTC:MOHAMMED A JALEEL
السيد: محمد عبد الجليل
MOB:00964 783 053 9994
Email: MOHAMMEDABDUJALEEL@CMITFOD.COM
</t>
  </si>
  <si>
    <t>XXXX Trade (Tianjin), Ltd.
 (تيانجين)كوسل للتجارة</t>
  </si>
  <si>
    <t>C. Invoive No. :XXXTD180901U</t>
  </si>
  <si>
    <t>رقم الفاتورة: XXXXD180901U</t>
  </si>
  <si>
    <t>C. Invoive No. :XXX180920U</t>
  </si>
  <si>
    <t>رقم الفاتورة: XXXLTD180920U</t>
  </si>
  <si>
    <t>XXX Trade (Tianjin), Ltd.
 (تيانجين)كوسل للتجارة المحدودة</t>
  </si>
  <si>
    <t>C. Invoive No. :XXXD180901U</t>
  </si>
  <si>
    <t>رقم الفاتورة: XXXTD180901U</t>
  </si>
  <si>
    <t xml:space="preserve">XXX Trade (Tianjin), Ltd.
(تيانجين)كوسل للتجارة المحدودة 
</t>
  </si>
  <si>
    <t>XXX Trade (Tianjin), Ltd.
 ( تيانجين)كوسل للتجارة المحدودة</t>
  </si>
  <si>
    <t>C. Invoive No. :XXXLTD180901U</t>
  </si>
  <si>
    <t xml:space="preserve">رقم الفاتورة التجارية:XXXLTD180901U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</si>
</sst>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\$#,##0.00;\-\$#,##0.00"/>
  </numFmts>
  <fonts count="1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9"/>
      <name val="宋体"/>
      <family val="3"/>
      <charset val="134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宋体"/>
      <family val="3"/>
      <charset val="134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4" fillId="0" borderId="0" xfId="1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3">
    <cellStyle name="常规" xfId="0" builtinId="0"/>
    <cellStyle name="常规 2" xfId="2" xr:uid="{00000000-0005-0000-0000-000001000000}"/>
    <cellStyle name="常规_commercial invoice&amp;packinglist11.25EXP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K9" sqref="K9"/>
    </sheetView>
  </sheetViews>
  <sheetFormatPr defaultRowHeight="12.75"/>
  <cols>
    <col min="1" max="1" width="13" customWidth="1"/>
    <col min="2" max="2" width="26.42578125" customWidth="1"/>
    <col min="3" max="3" width="28.140625" customWidth="1"/>
    <col min="4" max="4" width="11.5703125" customWidth="1"/>
    <col min="5" max="5" width="8" customWidth="1"/>
    <col min="6" max="6" width="6.85546875" customWidth="1"/>
    <col min="7" max="7" width="10" customWidth="1"/>
    <col min="8" max="8" width="11.5703125" customWidth="1"/>
    <col min="9" max="9" width="15" customWidth="1"/>
    <col min="10" max="10" width="11.140625" customWidth="1"/>
    <col min="11" max="11" width="18.42578125" customWidth="1"/>
  </cols>
  <sheetData>
    <row r="1" spans="1:11" s="1" customFormat="1" ht="61.5" customHeight="1">
      <c r="A1" s="26" t="s">
        <v>178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s="1" customFormat="1" ht="48" customHeight="1">
      <c r="A2" s="28" t="s">
        <v>162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1" customFormat="1" ht="43.5" customHeight="1">
      <c r="A3" s="30" t="s">
        <v>72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s="1" customFormat="1" ht="28.5" customHeight="1">
      <c r="A4" s="5" t="s">
        <v>7</v>
      </c>
      <c r="B4" s="4" t="s">
        <v>150</v>
      </c>
      <c r="C4" s="4"/>
      <c r="D4" s="4"/>
      <c r="E4" s="4"/>
      <c r="F4" s="32" t="s">
        <v>0</v>
      </c>
      <c r="G4" s="32"/>
      <c r="H4" s="6" t="s">
        <v>74</v>
      </c>
    </row>
    <row r="5" spans="1:11" s="1" customFormat="1" ht="24.75" customHeight="1">
      <c r="A5" s="33" t="s">
        <v>165</v>
      </c>
      <c r="B5" s="33"/>
      <c r="C5" s="33"/>
      <c r="D5" s="8"/>
      <c r="E5" s="8"/>
      <c r="F5" s="16" t="s">
        <v>154</v>
      </c>
      <c r="G5" s="16"/>
      <c r="H5" s="16"/>
      <c r="I5" s="16"/>
      <c r="J5" s="16"/>
    </row>
    <row r="6" spans="1:11" s="1" customFormat="1" ht="25.5" customHeight="1">
      <c r="A6" s="33"/>
      <c r="B6" s="33"/>
      <c r="C6" s="33"/>
      <c r="D6" s="8"/>
      <c r="E6" s="8"/>
      <c r="F6" s="16"/>
      <c r="G6" s="16"/>
      <c r="H6" s="16"/>
      <c r="I6" s="16"/>
      <c r="J6" s="16"/>
    </row>
    <row r="7" spans="1:11" s="1" customFormat="1" ht="75" customHeight="1">
      <c r="A7" s="33"/>
      <c r="B7" s="33"/>
      <c r="C7" s="33"/>
      <c r="D7" s="8"/>
      <c r="E7" s="8"/>
      <c r="F7" s="16"/>
      <c r="G7" s="16"/>
      <c r="H7" s="16"/>
      <c r="I7" s="16"/>
      <c r="J7" s="16"/>
    </row>
    <row r="8" spans="1:11" s="1" customFormat="1" ht="16.5" customHeight="1">
      <c r="A8" s="17" t="s">
        <v>179</v>
      </c>
      <c r="B8" s="17"/>
      <c r="C8" s="11" t="s">
        <v>180</v>
      </c>
      <c r="D8" s="11"/>
      <c r="F8" s="16" t="s">
        <v>14</v>
      </c>
      <c r="G8" s="16"/>
      <c r="H8" s="16"/>
      <c r="I8" s="1" t="s">
        <v>155</v>
      </c>
    </row>
    <row r="9" spans="1:11" s="1" customFormat="1" ht="19.5" customHeight="1">
      <c r="A9" s="17" t="s">
        <v>52</v>
      </c>
      <c r="B9" s="17"/>
      <c r="C9" s="11" t="s">
        <v>164</v>
      </c>
      <c r="D9" s="11"/>
      <c r="F9" s="16" t="s">
        <v>15</v>
      </c>
      <c r="G9" s="16"/>
      <c r="H9" s="16"/>
      <c r="I9" s="1" t="s">
        <v>156</v>
      </c>
    </row>
    <row r="10" spans="1:11" s="1" customFormat="1" ht="20.25" customHeight="1">
      <c r="A10" s="25" t="s">
        <v>148</v>
      </c>
      <c r="B10" s="25"/>
      <c r="C10" s="25"/>
      <c r="D10" s="11"/>
      <c r="F10" s="17" t="s">
        <v>51</v>
      </c>
      <c r="G10" s="17"/>
      <c r="H10" s="17"/>
      <c r="I10" s="17"/>
    </row>
    <row r="11" spans="1:11" s="1" customFormat="1" ht="27" customHeight="1">
      <c r="A11" s="19" t="s">
        <v>158</v>
      </c>
      <c r="B11" s="19"/>
      <c r="C11" s="19"/>
      <c r="D11" s="19"/>
      <c r="F11" s="19" t="s">
        <v>157</v>
      </c>
      <c r="G11" s="20"/>
      <c r="H11" s="20"/>
      <c r="I11" s="20"/>
    </row>
    <row r="12" spans="1:11" s="7" customFormat="1" ht="47.25" customHeight="1">
      <c r="A12" s="3" t="s">
        <v>8</v>
      </c>
      <c r="B12" s="3" t="s">
        <v>105</v>
      </c>
      <c r="C12" s="3" t="s">
        <v>9</v>
      </c>
      <c r="D12" s="3" t="s">
        <v>10</v>
      </c>
      <c r="E12" s="3" t="s">
        <v>152</v>
      </c>
      <c r="F12" s="3" t="s">
        <v>142</v>
      </c>
      <c r="G12" s="3" t="s">
        <v>101</v>
      </c>
      <c r="H12" s="3" t="s">
        <v>153</v>
      </c>
      <c r="I12" s="3" t="s">
        <v>103</v>
      </c>
      <c r="J12" s="3" t="s">
        <v>104</v>
      </c>
      <c r="K12" s="7" t="s">
        <v>47</v>
      </c>
    </row>
    <row r="13" spans="1:11" s="7" customFormat="1" ht="30" customHeight="1">
      <c r="A13" s="3">
        <v>1</v>
      </c>
      <c r="B13" s="3" t="s">
        <v>123</v>
      </c>
      <c r="C13" s="3" t="s">
        <v>18</v>
      </c>
      <c r="D13" s="3" t="s">
        <v>19</v>
      </c>
      <c r="E13" s="3">
        <v>1600</v>
      </c>
      <c r="F13" s="3" t="s">
        <v>34</v>
      </c>
      <c r="G13" s="3">
        <v>40</v>
      </c>
      <c r="H13" s="3">
        <v>40</v>
      </c>
      <c r="I13" s="3">
        <v>41.75</v>
      </c>
      <c r="J13" s="3">
        <v>72.900000000000006</v>
      </c>
      <c r="K13" s="7" t="s">
        <v>64</v>
      </c>
    </row>
    <row r="14" spans="1:11" s="7" customFormat="1" ht="39" customHeight="1">
      <c r="A14" s="3">
        <v>2</v>
      </c>
      <c r="B14" s="3" t="s">
        <v>82</v>
      </c>
      <c r="C14" s="3" t="s">
        <v>20</v>
      </c>
      <c r="D14" s="3" t="s">
        <v>19</v>
      </c>
      <c r="E14" s="3">
        <v>800</v>
      </c>
      <c r="F14" s="3" t="s">
        <v>34</v>
      </c>
      <c r="G14" s="3">
        <v>20</v>
      </c>
      <c r="H14" s="3">
        <v>20</v>
      </c>
      <c r="I14" s="3">
        <v>20.75</v>
      </c>
      <c r="J14" s="3">
        <v>31.05</v>
      </c>
      <c r="K14" s="7" t="s">
        <v>49</v>
      </c>
    </row>
    <row r="15" spans="1:11" s="7" customFormat="1" ht="37.5" customHeight="1">
      <c r="A15" s="3">
        <v>3</v>
      </c>
      <c r="B15" s="3" t="s">
        <v>124</v>
      </c>
      <c r="C15" s="3" t="s">
        <v>21</v>
      </c>
      <c r="D15" s="3" t="s">
        <v>19</v>
      </c>
      <c r="E15" s="3">
        <v>2000</v>
      </c>
      <c r="F15" s="3" t="s">
        <v>34</v>
      </c>
      <c r="G15" s="3">
        <v>50</v>
      </c>
      <c r="H15" s="3">
        <v>50</v>
      </c>
      <c r="I15" s="3">
        <v>52.15</v>
      </c>
      <c r="J15" s="3">
        <v>93.8</v>
      </c>
      <c r="K15" s="7" t="s">
        <v>49</v>
      </c>
    </row>
    <row r="16" spans="1:11" s="7" customFormat="1" ht="39" customHeight="1">
      <c r="A16" s="3">
        <v>4</v>
      </c>
      <c r="B16" s="3" t="s">
        <v>84</v>
      </c>
      <c r="C16" s="3" t="s">
        <v>22</v>
      </c>
      <c r="D16" s="3" t="s">
        <v>19</v>
      </c>
      <c r="E16" s="3">
        <v>2800</v>
      </c>
      <c r="F16" s="3" t="s">
        <v>34</v>
      </c>
      <c r="G16" s="3">
        <v>70</v>
      </c>
      <c r="H16" s="3">
        <v>70</v>
      </c>
      <c r="I16" s="3">
        <v>72.45</v>
      </c>
      <c r="J16" s="3">
        <v>94.5</v>
      </c>
      <c r="K16" s="7" t="s">
        <v>48</v>
      </c>
    </row>
    <row r="17" spans="1:11" s="7" customFormat="1" ht="38.25" customHeight="1">
      <c r="A17" s="3">
        <v>5</v>
      </c>
      <c r="B17" s="15" t="s">
        <v>125</v>
      </c>
      <c r="C17" s="3" t="s">
        <v>23</v>
      </c>
      <c r="D17" s="3" t="s">
        <v>24</v>
      </c>
      <c r="E17" s="3">
        <v>250</v>
      </c>
      <c r="F17" s="3" t="s">
        <v>34</v>
      </c>
      <c r="G17" s="3">
        <v>50</v>
      </c>
      <c r="H17" s="3">
        <v>50</v>
      </c>
      <c r="I17" s="3">
        <v>56.15</v>
      </c>
      <c r="J17" s="3">
        <v>78.75</v>
      </c>
      <c r="K17" s="7" t="s">
        <v>48</v>
      </c>
    </row>
    <row r="18" spans="1:11" s="7" customFormat="1" ht="39" customHeight="1">
      <c r="A18" s="3">
        <v>6</v>
      </c>
      <c r="B18" s="3" t="s">
        <v>126</v>
      </c>
      <c r="C18" s="3" t="s">
        <v>25</v>
      </c>
      <c r="D18" s="3" t="s">
        <v>19</v>
      </c>
      <c r="E18" s="3">
        <v>1600</v>
      </c>
      <c r="F18" s="3" t="s">
        <v>34</v>
      </c>
      <c r="G18" s="3">
        <v>40</v>
      </c>
      <c r="H18" s="3">
        <v>40</v>
      </c>
      <c r="I18" s="3">
        <v>41.4</v>
      </c>
      <c r="J18" s="3">
        <v>52</v>
      </c>
      <c r="K18" s="7" t="s">
        <v>48</v>
      </c>
    </row>
    <row r="19" spans="1:11" s="7" customFormat="1" ht="30" customHeight="1">
      <c r="A19" s="3">
        <v>7</v>
      </c>
      <c r="B19" s="3" t="s">
        <v>127</v>
      </c>
      <c r="C19" s="3" t="s">
        <v>26</v>
      </c>
      <c r="D19" s="3" t="s">
        <v>27</v>
      </c>
      <c r="E19" s="3">
        <v>255</v>
      </c>
      <c r="F19" s="3" t="s">
        <v>34</v>
      </c>
      <c r="G19" s="3">
        <v>40.799999999999997</v>
      </c>
      <c r="H19" s="3">
        <v>40.799999999999997</v>
      </c>
      <c r="I19" s="3">
        <v>47</v>
      </c>
      <c r="J19" s="3">
        <v>80</v>
      </c>
      <c r="K19" s="7" t="s">
        <v>48</v>
      </c>
    </row>
    <row r="20" spans="1:11" s="7" customFormat="1" ht="30" customHeight="1">
      <c r="A20" s="3">
        <v>8</v>
      </c>
      <c r="B20" s="3" t="s">
        <v>128</v>
      </c>
      <c r="C20" s="3" t="s">
        <v>28</v>
      </c>
      <c r="D20" s="3" t="s">
        <v>19</v>
      </c>
      <c r="E20" s="3">
        <v>800</v>
      </c>
      <c r="F20" s="3" t="s">
        <v>34</v>
      </c>
      <c r="G20" s="3">
        <v>20</v>
      </c>
      <c r="H20" s="3">
        <v>20</v>
      </c>
      <c r="I20" s="3">
        <v>20.6</v>
      </c>
      <c r="J20" s="3">
        <v>27</v>
      </c>
      <c r="K20" s="7" t="s">
        <v>48</v>
      </c>
    </row>
    <row r="21" spans="1:11" s="7" customFormat="1" ht="30" customHeight="1">
      <c r="A21" s="3">
        <v>9</v>
      </c>
      <c r="B21" s="3" t="s">
        <v>129</v>
      </c>
      <c r="C21" s="3" t="s">
        <v>29</v>
      </c>
      <c r="D21" s="3" t="s">
        <v>19</v>
      </c>
      <c r="E21" s="3">
        <v>400</v>
      </c>
      <c r="F21" s="3" t="s">
        <v>34</v>
      </c>
      <c r="G21" s="3">
        <v>10</v>
      </c>
      <c r="H21" s="3">
        <v>10</v>
      </c>
      <c r="I21" s="3">
        <v>10.35</v>
      </c>
      <c r="J21" s="3">
        <v>13.5</v>
      </c>
      <c r="K21" s="7" t="s">
        <v>66</v>
      </c>
    </row>
    <row r="22" spans="1:11" s="7" customFormat="1" ht="30" customHeight="1">
      <c r="A22" s="3">
        <v>10</v>
      </c>
      <c r="B22" s="3" t="s">
        <v>130</v>
      </c>
      <c r="C22" s="3" t="s">
        <v>30</v>
      </c>
      <c r="D22" s="3" t="s">
        <v>19</v>
      </c>
      <c r="E22" s="3">
        <v>1600</v>
      </c>
      <c r="F22" s="3" t="s">
        <v>34</v>
      </c>
      <c r="G22" s="3">
        <v>40</v>
      </c>
      <c r="H22" s="3">
        <v>40</v>
      </c>
      <c r="I22" s="3">
        <v>41.7</v>
      </c>
      <c r="J22" s="3">
        <v>75.599999999999994</v>
      </c>
      <c r="K22" s="7" t="s">
        <v>49</v>
      </c>
    </row>
    <row r="23" spans="1:11" s="7" customFormat="1" ht="30" customHeight="1">
      <c r="A23" s="3">
        <v>11</v>
      </c>
      <c r="B23" s="3" t="s">
        <v>131</v>
      </c>
      <c r="C23" s="3" t="s">
        <v>31</v>
      </c>
      <c r="D23" s="3" t="s">
        <v>19</v>
      </c>
      <c r="E23" s="3">
        <v>1200</v>
      </c>
      <c r="F23" s="3" t="s">
        <v>34</v>
      </c>
      <c r="G23" s="3">
        <v>30</v>
      </c>
      <c r="H23" s="3">
        <v>30</v>
      </c>
      <c r="I23" s="3">
        <v>31.05</v>
      </c>
      <c r="J23" s="3">
        <v>40.5</v>
      </c>
      <c r="K23" s="7" t="s">
        <v>49</v>
      </c>
    </row>
    <row r="24" spans="1:11" s="7" customFormat="1" ht="40.5" customHeight="1">
      <c r="A24" s="3">
        <v>12</v>
      </c>
      <c r="B24" s="3" t="s">
        <v>132</v>
      </c>
      <c r="C24" s="3" t="s">
        <v>32</v>
      </c>
      <c r="D24" s="3" t="s">
        <v>33</v>
      </c>
      <c r="E24" s="3">
        <v>472</v>
      </c>
      <c r="F24" s="3" t="s">
        <v>34</v>
      </c>
      <c r="G24" s="3">
        <v>89.68</v>
      </c>
      <c r="H24" s="3">
        <v>89.68</v>
      </c>
      <c r="I24" s="3">
        <v>101.2</v>
      </c>
      <c r="J24" s="3">
        <v>147.5</v>
      </c>
      <c r="K24" s="7" t="s">
        <v>48</v>
      </c>
    </row>
    <row r="25" spans="1:11" s="7" customFormat="1" ht="30" customHeight="1">
      <c r="A25" s="3">
        <v>13</v>
      </c>
      <c r="B25" s="3" t="s">
        <v>133</v>
      </c>
      <c r="C25" s="3" t="s">
        <v>35</v>
      </c>
      <c r="D25" s="3" t="s">
        <v>36</v>
      </c>
      <c r="E25" s="3">
        <v>1500</v>
      </c>
      <c r="F25" s="3" t="s">
        <v>34</v>
      </c>
      <c r="G25" s="3">
        <v>30</v>
      </c>
      <c r="H25" s="3">
        <v>30</v>
      </c>
      <c r="I25" s="3">
        <v>31.6</v>
      </c>
      <c r="J25" s="3">
        <v>70</v>
      </c>
      <c r="K25" s="7" t="s">
        <v>48</v>
      </c>
    </row>
    <row r="26" spans="1:11" s="7" customFormat="1" ht="30" customHeight="1">
      <c r="A26" s="3">
        <v>14</v>
      </c>
      <c r="B26" s="3" t="s">
        <v>134</v>
      </c>
      <c r="C26" s="3" t="s">
        <v>37</v>
      </c>
      <c r="D26" s="3" t="s">
        <v>38</v>
      </c>
      <c r="E26" s="3">
        <v>1200</v>
      </c>
      <c r="F26" s="3" t="s">
        <v>34</v>
      </c>
      <c r="G26" s="3">
        <v>30</v>
      </c>
      <c r="H26" s="3">
        <v>30</v>
      </c>
      <c r="I26" s="3">
        <v>32.799999999999997</v>
      </c>
      <c r="J26" s="3">
        <v>45.6</v>
      </c>
      <c r="K26" s="7" t="s">
        <v>48</v>
      </c>
    </row>
    <row r="27" spans="1:11" s="7" customFormat="1" ht="30" customHeight="1">
      <c r="A27" s="3">
        <v>15</v>
      </c>
      <c r="B27" s="3" t="s">
        <v>135</v>
      </c>
      <c r="C27" s="3" t="s">
        <v>39</v>
      </c>
      <c r="D27" s="3" t="s">
        <v>38</v>
      </c>
      <c r="E27" s="3">
        <v>1000</v>
      </c>
      <c r="F27" s="3" t="s">
        <v>34</v>
      </c>
      <c r="G27" s="3">
        <v>25</v>
      </c>
      <c r="H27" s="3">
        <v>25</v>
      </c>
      <c r="I27" s="3">
        <v>27.4</v>
      </c>
      <c r="J27" s="3">
        <v>38.4</v>
      </c>
      <c r="K27" s="7" t="s">
        <v>48</v>
      </c>
    </row>
    <row r="28" spans="1:11" s="7" customFormat="1" ht="30" customHeight="1">
      <c r="A28" s="3">
        <v>16</v>
      </c>
      <c r="B28" s="3" t="s">
        <v>136</v>
      </c>
      <c r="C28" s="3" t="s">
        <v>40</v>
      </c>
      <c r="D28" s="3" t="s">
        <v>41</v>
      </c>
      <c r="E28" s="3">
        <v>416</v>
      </c>
      <c r="F28" s="3" t="s">
        <v>34</v>
      </c>
      <c r="G28" s="3">
        <v>10</v>
      </c>
      <c r="H28" s="3">
        <v>10</v>
      </c>
      <c r="I28" s="3">
        <v>10.9</v>
      </c>
      <c r="J28" s="3">
        <v>15.6</v>
      </c>
      <c r="K28" s="7" t="s">
        <v>48</v>
      </c>
    </row>
    <row r="29" spans="1:11" s="7" customFormat="1" ht="30" customHeight="1">
      <c r="A29" s="3">
        <v>17</v>
      </c>
      <c r="B29" s="3" t="s">
        <v>137</v>
      </c>
      <c r="C29" s="3" t="s">
        <v>42</v>
      </c>
      <c r="D29" s="3" t="s">
        <v>19</v>
      </c>
      <c r="E29" s="3">
        <v>240</v>
      </c>
      <c r="F29" s="3" t="s">
        <v>34</v>
      </c>
      <c r="G29" s="3">
        <v>6</v>
      </c>
      <c r="H29" s="3">
        <v>6</v>
      </c>
      <c r="I29" s="3">
        <v>6.25</v>
      </c>
      <c r="J29" s="3">
        <v>11.2</v>
      </c>
      <c r="K29" s="7" t="s">
        <v>48</v>
      </c>
    </row>
    <row r="30" spans="1:11" s="7" customFormat="1" ht="30" customHeight="1">
      <c r="A30" s="3">
        <v>18</v>
      </c>
      <c r="B30" s="3" t="s">
        <v>138</v>
      </c>
      <c r="C30" s="3" t="s">
        <v>43</v>
      </c>
      <c r="D30" s="3" t="s">
        <v>19</v>
      </c>
      <c r="E30" s="3">
        <v>1800</v>
      </c>
      <c r="F30" s="3" t="s">
        <v>34</v>
      </c>
      <c r="G30" s="3">
        <v>45</v>
      </c>
      <c r="H30" s="3">
        <v>45</v>
      </c>
      <c r="I30" s="3">
        <v>47.2</v>
      </c>
      <c r="J30" s="3">
        <v>100.8</v>
      </c>
      <c r="K30" s="7" t="s">
        <v>65</v>
      </c>
    </row>
    <row r="31" spans="1:11" s="7" customFormat="1" ht="30" customHeight="1">
      <c r="A31" s="3">
        <v>19</v>
      </c>
      <c r="B31" s="3" t="s">
        <v>139</v>
      </c>
      <c r="C31" s="3" t="s">
        <v>44</v>
      </c>
      <c r="D31" s="3" t="s">
        <v>45</v>
      </c>
      <c r="E31" s="3">
        <v>400</v>
      </c>
      <c r="F31" s="3" t="s">
        <v>34</v>
      </c>
      <c r="G31" s="3">
        <v>400</v>
      </c>
      <c r="H31" s="3">
        <v>400</v>
      </c>
      <c r="I31" s="3">
        <v>402.4</v>
      </c>
      <c r="J31" s="3">
        <v>360</v>
      </c>
      <c r="K31" s="7" t="s">
        <v>67</v>
      </c>
    </row>
    <row r="32" spans="1:11" s="7" customFormat="1" ht="30" customHeight="1">
      <c r="A32" s="3">
        <v>20</v>
      </c>
      <c r="B32" s="3" t="s">
        <v>139</v>
      </c>
      <c r="C32" s="3" t="s">
        <v>46</v>
      </c>
      <c r="D32" s="3" t="s">
        <v>45</v>
      </c>
      <c r="E32" s="3">
        <v>300</v>
      </c>
      <c r="F32" s="3" t="s">
        <v>34</v>
      </c>
      <c r="G32" s="3">
        <v>300</v>
      </c>
      <c r="H32" s="3">
        <v>300</v>
      </c>
      <c r="I32" s="3">
        <v>301.8</v>
      </c>
      <c r="J32" s="3">
        <v>270</v>
      </c>
      <c r="K32" s="7" t="s">
        <v>67</v>
      </c>
    </row>
    <row r="33" spans="1:10" s="1" customFormat="1" ht="33.75" customHeight="1">
      <c r="A33" s="3">
        <v>21</v>
      </c>
      <c r="B33" s="21" t="s">
        <v>159</v>
      </c>
      <c r="C33" s="22"/>
      <c r="D33" s="23"/>
      <c r="E33" s="9">
        <f>SUM(E13:E32)</f>
        <v>20633</v>
      </c>
      <c r="F33" s="3" t="s">
        <v>34</v>
      </c>
      <c r="G33" s="13">
        <f t="shared" ref="G33:J33" si="0">SUM(G13:G32)</f>
        <v>1346.48</v>
      </c>
      <c r="H33" s="13">
        <f t="shared" si="0"/>
        <v>1346.48</v>
      </c>
      <c r="I33" s="13">
        <f t="shared" si="0"/>
        <v>1396.8999999999999</v>
      </c>
      <c r="J33" s="13">
        <f t="shared" si="0"/>
        <v>1718.7</v>
      </c>
    </row>
    <row r="34" spans="1:10" s="1" customFormat="1" ht="18" customHeight="1">
      <c r="A34" s="24" t="s">
        <v>11</v>
      </c>
      <c r="B34" s="24"/>
      <c r="C34" s="24"/>
      <c r="D34" s="24"/>
      <c r="E34" s="24"/>
      <c r="F34" s="24"/>
      <c r="G34" s="24"/>
      <c r="H34" s="24"/>
      <c r="I34" s="24"/>
      <c r="J34" s="24"/>
    </row>
    <row r="35" spans="1:10" s="1" customFormat="1" ht="16.5" customHeight="1">
      <c r="A35" s="18" t="s">
        <v>12</v>
      </c>
      <c r="B35" s="18"/>
      <c r="C35" s="10" t="s">
        <v>96</v>
      </c>
      <c r="D35" s="10"/>
      <c r="E35" s="10"/>
      <c r="F35" s="10"/>
      <c r="G35" s="10"/>
      <c r="H35" s="10"/>
      <c r="I35" s="10"/>
      <c r="J35" s="10"/>
    </row>
    <row r="36" spans="1:10" s="1" customFormat="1" ht="33.75" customHeight="1">
      <c r="A36" s="18" t="s">
        <v>141</v>
      </c>
      <c r="B36" s="18"/>
      <c r="C36" s="18"/>
    </row>
    <row r="37" spans="1:10" ht="9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2"/>
      <c r="B38" s="1"/>
      <c r="C38" s="1"/>
      <c r="D38" s="1"/>
      <c r="E38" s="1"/>
      <c r="F38" s="1"/>
      <c r="G38" s="1"/>
      <c r="H38" s="1"/>
      <c r="I38" s="1"/>
      <c r="J38" s="1"/>
    </row>
    <row r="39" spans="1:10" ht="9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9" customHeight="1">
      <c r="A40" s="1"/>
      <c r="B40" s="1"/>
      <c r="C40" s="1"/>
      <c r="D40" s="1"/>
      <c r="E40" s="1"/>
      <c r="F40" s="1"/>
      <c r="G40" s="1"/>
      <c r="H40" s="1"/>
    </row>
    <row r="41" spans="1:10" ht="7.5" customHeight="1">
      <c r="A41" s="1"/>
      <c r="B41" s="1"/>
      <c r="C41" s="1"/>
      <c r="D41" s="1"/>
      <c r="E41" s="1"/>
      <c r="F41" s="1"/>
      <c r="G41" s="1"/>
      <c r="H41" s="1"/>
    </row>
    <row r="42" spans="1:10" ht="9.75" customHeight="1">
      <c r="A42" s="1"/>
      <c r="B42" s="1"/>
      <c r="C42" s="1"/>
      <c r="D42" s="1"/>
      <c r="E42" s="1"/>
      <c r="F42" s="1"/>
      <c r="G42" s="1"/>
      <c r="H42" s="1"/>
    </row>
    <row r="43" spans="1:10">
      <c r="A43" s="1"/>
      <c r="B43" s="1"/>
      <c r="C43" s="1"/>
      <c r="D43" s="1"/>
      <c r="E43" s="1"/>
      <c r="F43" s="1"/>
      <c r="G43" s="1"/>
      <c r="H43" s="1"/>
    </row>
    <row r="44" spans="1:10">
      <c r="A44" s="1"/>
      <c r="B44" s="1"/>
      <c r="C44" s="1"/>
      <c r="D44" s="1"/>
      <c r="E44" s="1"/>
      <c r="F44" s="1"/>
      <c r="G44" s="1"/>
      <c r="H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18">
    <mergeCell ref="A1:J1"/>
    <mergeCell ref="A2:J2"/>
    <mergeCell ref="A3:J3"/>
    <mergeCell ref="F4:G4"/>
    <mergeCell ref="A5:C7"/>
    <mergeCell ref="F5:J7"/>
    <mergeCell ref="F8:H8"/>
    <mergeCell ref="F9:H9"/>
    <mergeCell ref="F10:I10"/>
    <mergeCell ref="A36:C36"/>
    <mergeCell ref="A8:B8"/>
    <mergeCell ref="A11:D11"/>
    <mergeCell ref="F11:I11"/>
    <mergeCell ref="B33:D33"/>
    <mergeCell ref="A34:J34"/>
    <mergeCell ref="A35:B35"/>
    <mergeCell ref="A9:B9"/>
    <mergeCell ref="A10:C10"/>
  </mergeCells>
  <phoneticPr fontId="11" type="noConversion"/>
  <pageMargins left="1.28" right="0.25" top="0.6" bottom="0.45" header="0.6" footer="0.16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opLeftCell="A20" workbookViewId="0">
      <selection activeCell="H13" sqref="H13:H32"/>
    </sheetView>
  </sheetViews>
  <sheetFormatPr defaultRowHeight="12.75"/>
  <cols>
    <col min="1" max="1" width="13" customWidth="1"/>
    <col min="2" max="2" width="28.42578125" customWidth="1"/>
    <col min="3" max="3" width="25.85546875" customWidth="1"/>
    <col min="4" max="4" width="13.42578125" customWidth="1"/>
    <col min="5" max="5" width="8.42578125" customWidth="1"/>
    <col min="6" max="6" width="7.28515625" customWidth="1"/>
    <col min="7" max="7" width="11.28515625" customWidth="1"/>
    <col min="8" max="8" width="15.85546875" customWidth="1"/>
    <col min="9" max="9" width="16.140625" customWidth="1"/>
    <col min="10" max="10" width="13.42578125" customWidth="1"/>
  </cols>
  <sheetData>
    <row r="1" spans="1:10" s="1" customFormat="1" ht="73.5" customHeight="1">
      <c r="A1" s="26" t="s">
        <v>177</v>
      </c>
      <c r="B1" s="27"/>
      <c r="C1" s="27"/>
      <c r="D1" s="27"/>
      <c r="E1" s="27"/>
      <c r="F1" s="27"/>
      <c r="G1" s="27"/>
      <c r="H1" s="27"/>
      <c r="I1" s="27"/>
    </row>
    <row r="2" spans="1:10" s="1" customFormat="1" ht="43.5" customHeight="1">
      <c r="A2" s="28" t="s">
        <v>163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45.75" customHeight="1">
      <c r="A3" s="30" t="s">
        <v>115</v>
      </c>
      <c r="B3" s="31"/>
      <c r="C3" s="31"/>
      <c r="D3" s="31"/>
      <c r="E3" s="31"/>
      <c r="F3" s="31"/>
      <c r="G3" s="31"/>
      <c r="H3" s="31"/>
      <c r="I3" s="31"/>
    </row>
    <row r="4" spans="1:10" s="1" customFormat="1" ht="28.5" customHeight="1">
      <c r="A4" s="5" t="s">
        <v>1</v>
      </c>
      <c r="B4" s="4" t="s">
        <v>150</v>
      </c>
      <c r="C4" s="4"/>
      <c r="D4" s="4"/>
      <c r="E4" s="4" t="s">
        <v>16</v>
      </c>
      <c r="F4" s="4"/>
      <c r="G4" s="4" t="s">
        <v>74</v>
      </c>
      <c r="H4" s="6"/>
    </row>
    <row r="5" spans="1:10" s="1" customFormat="1" ht="24.75" customHeight="1">
      <c r="A5" s="33" t="s">
        <v>166</v>
      </c>
      <c r="B5" s="33"/>
      <c r="C5" s="33"/>
      <c r="D5" s="8"/>
      <c r="E5" s="34" t="s">
        <v>151</v>
      </c>
      <c r="F5" s="34"/>
      <c r="G5" s="34"/>
      <c r="H5" s="34"/>
      <c r="I5" s="34"/>
    </row>
    <row r="6" spans="1:10" s="1" customFormat="1" ht="42.75" customHeight="1">
      <c r="A6" s="33"/>
      <c r="B6" s="33"/>
      <c r="C6" s="33"/>
      <c r="D6" s="8"/>
      <c r="E6" s="34"/>
      <c r="F6" s="34"/>
      <c r="G6" s="34"/>
      <c r="H6" s="34"/>
      <c r="I6" s="34"/>
    </row>
    <row r="7" spans="1:10" s="1" customFormat="1" ht="63" customHeight="1">
      <c r="A7" s="33"/>
      <c r="B7" s="33"/>
      <c r="C7" s="33"/>
      <c r="D7" s="8"/>
      <c r="E7" s="34"/>
      <c r="F7" s="34"/>
      <c r="G7" s="34"/>
      <c r="H7" s="34"/>
      <c r="I7" s="34"/>
    </row>
    <row r="8" spans="1:10" s="1" customFormat="1" ht="16.5" customHeight="1">
      <c r="A8" s="17" t="s">
        <v>175</v>
      </c>
      <c r="B8" s="17"/>
      <c r="C8" s="11" t="s">
        <v>176</v>
      </c>
      <c r="D8" s="11"/>
      <c r="E8" s="16" t="s">
        <v>17</v>
      </c>
      <c r="F8" s="16"/>
      <c r="G8" s="16"/>
      <c r="H8" s="16"/>
      <c r="I8" s="1" t="s">
        <v>146</v>
      </c>
    </row>
    <row r="9" spans="1:10" s="1" customFormat="1" ht="19.5" customHeight="1">
      <c r="A9" s="17" t="s">
        <v>160</v>
      </c>
      <c r="B9" s="17"/>
      <c r="C9" s="11" t="s">
        <v>120</v>
      </c>
      <c r="D9" s="11"/>
      <c r="E9" s="16" t="s">
        <v>15</v>
      </c>
      <c r="F9" s="16"/>
      <c r="G9" s="16"/>
      <c r="H9" s="16"/>
      <c r="I9" s="1" t="s">
        <v>145</v>
      </c>
    </row>
    <row r="10" spans="1:10" s="1" customFormat="1" ht="20.25" customHeight="1">
      <c r="A10" s="25" t="s">
        <v>148</v>
      </c>
      <c r="B10" s="25"/>
      <c r="C10" s="25"/>
      <c r="D10" s="11"/>
      <c r="E10" s="17" t="s">
        <v>54</v>
      </c>
      <c r="F10" s="17"/>
      <c r="G10" s="17"/>
      <c r="H10" s="17"/>
      <c r="I10" s="17"/>
    </row>
    <row r="11" spans="1:10" s="1" customFormat="1" ht="30" customHeight="1">
      <c r="A11" s="19" t="s">
        <v>149</v>
      </c>
      <c r="B11" s="19"/>
      <c r="C11" s="19"/>
      <c r="D11" s="19"/>
      <c r="E11" s="19" t="s">
        <v>81</v>
      </c>
      <c r="F11" s="20"/>
      <c r="G11" s="20"/>
      <c r="H11" s="20"/>
      <c r="I11" s="20"/>
    </row>
    <row r="12" spans="1:10" s="7" customFormat="1" ht="30" customHeight="1">
      <c r="A12" s="3" t="s">
        <v>2</v>
      </c>
      <c r="B12" s="3" t="s">
        <v>105</v>
      </c>
      <c r="C12" s="3" t="s">
        <v>161</v>
      </c>
      <c r="D12" s="3" t="s">
        <v>4</v>
      </c>
      <c r="E12" s="3" t="s">
        <v>147</v>
      </c>
      <c r="F12" s="3" t="s">
        <v>142</v>
      </c>
      <c r="G12" s="3" t="s">
        <v>143</v>
      </c>
      <c r="H12" s="3" t="s">
        <v>113</v>
      </c>
      <c r="I12" s="3" t="s">
        <v>144</v>
      </c>
      <c r="J12" s="7" t="s">
        <v>47</v>
      </c>
    </row>
    <row r="13" spans="1:10" s="7" customFormat="1" ht="30" customHeight="1">
      <c r="A13" s="3">
        <v>1</v>
      </c>
      <c r="B13" s="3" t="s">
        <v>123</v>
      </c>
      <c r="C13" s="3" t="s">
        <v>18</v>
      </c>
      <c r="D13" s="3" t="s">
        <v>19</v>
      </c>
      <c r="E13" s="3">
        <v>1600</v>
      </c>
      <c r="F13" s="3" t="s">
        <v>34</v>
      </c>
      <c r="G13" s="3">
        <v>40</v>
      </c>
      <c r="H13" s="14">
        <v>123</v>
      </c>
      <c r="I13" s="14">
        <f>H13*G13</f>
        <v>4920</v>
      </c>
      <c r="J13" s="7" t="s">
        <v>64</v>
      </c>
    </row>
    <row r="14" spans="1:10" s="7" customFormat="1" ht="40.5" customHeight="1">
      <c r="A14" s="3">
        <v>2</v>
      </c>
      <c r="B14" s="3" t="s">
        <v>82</v>
      </c>
      <c r="C14" s="3" t="s">
        <v>20</v>
      </c>
      <c r="D14" s="3" t="s">
        <v>19</v>
      </c>
      <c r="E14" s="3">
        <v>800</v>
      </c>
      <c r="F14" s="3" t="s">
        <v>34</v>
      </c>
      <c r="G14" s="3">
        <v>20</v>
      </c>
      <c r="H14" s="14">
        <v>123</v>
      </c>
      <c r="I14" s="14">
        <f t="shared" ref="I14:I32" si="0">H14*G14</f>
        <v>2460</v>
      </c>
      <c r="J14" s="7" t="s">
        <v>49</v>
      </c>
    </row>
    <row r="15" spans="1:10" s="7" customFormat="1" ht="30" customHeight="1">
      <c r="A15" s="3">
        <v>3</v>
      </c>
      <c r="B15" s="3" t="s">
        <v>124</v>
      </c>
      <c r="C15" s="3" t="s">
        <v>21</v>
      </c>
      <c r="D15" s="3" t="s">
        <v>19</v>
      </c>
      <c r="E15" s="3">
        <v>2000</v>
      </c>
      <c r="F15" s="3" t="s">
        <v>34</v>
      </c>
      <c r="G15" s="3">
        <v>50</v>
      </c>
      <c r="H15" s="14">
        <v>123</v>
      </c>
      <c r="I15" s="14">
        <f t="shared" si="0"/>
        <v>6150</v>
      </c>
      <c r="J15" s="7" t="s">
        <v>49</v>
      </c>
    </row>
    <row r="16" spans="1:10" s="7" customFormat="1" ht="39.75" customHeight="1">
      <c r="A16" s="3">
        <v>4</v>
      </c>
      <c r="B16" s="3" t="s">
        <v>84</v>
      </c>
      <c r="C16" s="3" t="s">
        <v>22</v>
      </c>
      <c r="D16" s="3" t="s">
        <v>19</v>
      </c>
      <c r="E16" s="3">
        <v>2800</v>
      </c>
      <c r="F16" s="3" t="s">
        <v>34</v>
      </c>
      <c r="G16" s="3">
        <v>70</v>
      </c>
      <c r="H16" s="14">
        <v>123</v>
      </c>
      <c r="I16" s="14">
        <f t="shared" si="0"/>
        <v>8610</v>
      </c>
      <c r="J16" s="7" t="s">
        <v>48</v>
      </c>
    </row>
    <row r="17" spans="1:10" s="7" customFormat="1" ht="54" customHeight="1">
      <c r="A17" s="3">
        <v>5</v>
      </c>
      <c r="B17" s="15" t="s">
        <v>125</v>
      </c>
      <c r="C17" s="3" t="s">
        <v>23</v>
      </c>
      <c r="D17" s="3" t="s">
        <v>24</v>
      </c>
      <c r="E17" s="3">
        <v>250</v>
      </c>
      <c r="F17" s="3" t="s">
        <v>34</v>
      </c>
      <c r="G17" s="3">
        <v>50</v>
      </c>
      <c r="H17" s="14">
        <v>123</v>
      </c>
      <c r="I17" s="14">
        <f t="shared" si="0"/>
        <v>6150</v>
      </c>
      <c r="J17" s="7" t="s">
        <v>48</v>
      </c>
    </row>
    <row r="18" spans="1:10" s="7" customFormat="1" ht="39.75" customHeight="1">
      <c r="A18" s="3">
        <v>6</v>
      </c>
      <c r="B18" s="3" t="s">
        <v>126</v>
      </c>
      <c r="C18" s="3" t="s">
        <v>25</v>
      </c>
      <c r="D18" s="3" t="s">
        <v>19</v>
      </c>
      <c r="E18" s="3">
        <v>1600</v>
      </c>
      <c r="F18" s="3" t="s">
        <v>34</v>
      </c>
      <c r="G18" s="3">
        <v>40</v>
      </c>
      <c r="H18" s="14">
        <v>123</v>
      </c>
      <c r="I18" s="14">
        <f t="shared" si="0"/>
        <v>4920</v>
      </c>
      <c r="J18" s="7" t="s">
        <v>48</v>
      </c>
    </row>
    <row r="19" spans="1:10" s="7" customFormat="1" ht="30" customHeight="1">
      <c r="A19" s="3">
        <v>7</v>
      </c>
      <c r="B19" s="3" t="s">
        <v>127</v>
      </c>
      <c r="C19" s="3" t="s">
        <v>26</v>
      </c>
      <c r="D19" s="3" t="s">
        <v>27</v>
      </c>
      <c r="E19" s="3">
        <v>255</v>
      </c>
      <c r="F19" s="3" t="s">
        <v>34</v>
      </c>
      <c r="G19" s="3">
        <v>40.799999999999997</v>
      </c>
      <c r="H19" s="14">
        <v>123</v>
      </c>
      <c r="I19" s="14">
        <v>65865.88</v>
      </c>
      <c r="J19" s="7" t="s">
        <v>48</v>
      </c>
    </row>
    <row r="20" spans="1:10" s="7" customFormat="1" ht="30" customHeight="1">
      <c r="A20" s="3">
        <v>8</v>
      </c>
      <c r="B20" s="3" t="s">
        <v>128</v>
      </c>
      <c r="C20" s="3" t="s">
        <v>28</v>
      </c>
      <c r="D20" s="3" t="s">
        <v>19</v>
      </c>
      <c r="E20" s="3">
        <v>800</v>
      </c>
      <c r="F20" s="3" t="s">
        <v>34</v>
      </c>
      <c r="G20" s="3">
        <v>20</v>
      </c>
      <c r="H20" s="14">
        <v>123</v>
      </c>
      <c r="I20" s="14">
        <f t="shared" si="0"/>
        <v>2460</v>
      </c>
      <c r="J20" s="7" t="s">
        <v>48</v>
      </c>
    </row>
    <row r="21" spans="1:10" s="7" customFormat="1" ht="30" customHeight="1">
      <c r="A21" s="3">
        <v>9</v>
      </c>
      <c r="B21" s="3" t="s">
        <v>129</v>
      </c>
      <c r="C21" s="3" t="s">
        <v>29</v>
      </c>
      <c r="D21" s="3" t="s">
        <v>19</v>
      </c>
      <c r="E21" s="3">
        <v>400</v>
      </c>
      <c r="F21" s="3" t="s">
        <v>34</v>
      </c>
      <c r="G21" s="3">
        <v>10</v>
      </c>
      <c r="H21" s="14">
        <v>123</v>
      </c>
      <c r="I21" s="14">
        <f t="shared" si="0"/>
        <v>1230</v>
      </c>
      <c r="J21" s="7" t="s">
        <v>66</v>
      </c>
    </row>
    <row r="22" spans="1:10" s="7" customFormat="1" ht="30" customHeight="1">
      <c r="A22" s="3">
        <v>10</v>
      </c>
      <c r="B22" s="3" t="s">
        <v>130</v>
      </c>
      <c r="C22" s="3" t="s">
        <v>30</v>
      </c>
      <c r="D22" s="3" t="s">
        <v>19</v>
      </c>
      <c r="E22" s="3">
        <v>1600</v>
      </c>
      <c r="F22" s="3" t="s">
        <v>34</v>
      </c>
      <c r="G22" s="3">
        <v>40</v>
      </c>
      <c r="H22" s="14">
        <v>123</v>
      </c>
      <c r="I22" s="14">
        <f t="shared" si="0"/>
        <v>4920</v>
      </c>
      <c r="J22" s="7" t="s">
        <v>49</v>
      </c>
    </row>
    <row r="23" spans="1:10" s="7" customFormat="1" ht="30" customHeight="1">
      <c r="A23" s="3">
        <v>11</v>
      </c>
      <c r="B23" s="3" t="s">
        <v>131</v>
      </c>
      <c r="C23" s="3" t="s">
        <v>31</v>
      </c>
      <c r="D23" s="3" t="s">
        <v>19</v>
      </c>
      <c r="E23" s="3">
        <v>1200</v>
      </c>
      <c r="F23" s="3" t="s">
        <v>34</v>
      </c>
      <c r="G23" s="3">
        <v>30</v>
      </c>
      <c r="H23" s="14">
        <v>123</v>
      </c>
      <c r="I23" s="14">
        <f t="shared" si="0"/>
        <v>3690</v>
      </c>
      <c r="J23" s="7" t="s">
        <v>49</v>
      </c>
    </row>
    <row r="24" spans="1:10" s="7" customFormat="1" ht="46.5" customHeight="1">
      <c r="A24" s="3">
        <v>12</v>
      </c>
      <c r="B24" s="3" t="s">
        <v>132</v>
      </c>
      <c r="C24" s="3" t="s">
        <v>32</v>
      </c>
      <c r="D24" s="3" t="s">
        <v>33</v>
      </c>
      <c r="E24" s="3">
        <v>472</v>
      </c>
      <c r="F24" s="3" t="s">
        <v>34</v>
      </c>
      <c r="G24" s="3">
        <v>89.68</v>
      </c>
      <c r="H24" s="14">
        <v>123</v>
      </c>
      <c r="I24" s="14">
        <f t="shared" si="0"/>
        <v>11030.640000000001</v>
      </c>
      <c r="J24" s="7" t="s">
        <v>48</v>
      </c>
    </row>
    <row r="25" spans="1:10" s="7" customFormat="1" ht="30" customHeight="1">
      <c r="A25" s="3">
        <v>13</v>
      </c>
      <c r="B25" s="3" t="s">
        <v>133</v>
      </c>
      <c r="C25" s="3" t="s">
        <v>35</v>
      </c>
      <c r="D25" s="3" t="s">
        <v>36</v>
      </c>
      <c r="E25" s="3">
        <v>1500</v>
      </c>
      <c r="F25" s="3" t="s">
        <v>34</v>
      </c>
      <c r="G25" s="3">
        <v>30</v>
      </c>
      <c r="H25" s="14">
        <v>123</v>
      </c>
      <c r="I25" s="14">
        <f t="shared" si="0"/>
        <v>3690</v>
      </c>
      <c r="J25" s="7" t="s">
        <v>48</v>
      </c>
    </row>
    <row r="26" spans="1:10" s="7" customFormat="1" ht="30" customHeight="1">
      <c r="A26" s="3">
        <v>14</v>
      </c>
      <c r="B26" s="3" t="s">
        <v>134</v>
      </c>
      <c r="C26" s="3" t="s">
        <v>37</v>
      </c>
      <c r="D26" s="3" t="s">
        <v>38</v>
      </c>
      <c r="E26" s="3">
        <v>1200</v>
      </c>
      <c r="F26" s="3" t="s">
        <v>34</v>
      </c>
      <c r="G26" s="3">
        <v>30</v>
      </c>
      <c r="H26" s="14">
        <v>123</v>
      </c>
      <c r="I26" s="14">
        <f t="shared" si="0"/>
        <v>3690</v>
      </c>
      <c r="J26" s="7" t="s">
        <v>48</v>
      </c>
    </row>
    <row r="27" spans="1:10" s="7" customFormat="1" ht="30" customHeight="1">
      <c r="A27" s="3">
        <v>15</v>
      </c>
      <c r="B27" s="3" t="s">
        <v>135</v>
      </c>
      <c r="C27" s="3" t="s">
        <v>39</v>
      </c>
      <c r="D27" s="3" t="s">
        <v>38</v>
      </c>
      <c r="E27" s="3">
        <v>1000</v>
      </c>
      <c r="F27" s="3" t="s">
        <v>34</v>
      </c>
      <c r="G27" s="3">
        <v>25</v>
      </c>
      <c r="H27" s="14">
        <v>123</v>
      </c>
      <c r="I27" s="14">
        <f t="shared" si="0"/>
        <v>3075</v>
      </c>
      <c r="J27" s="7" t="s">
        <v>48</v>
      </c>
    </row>
    <row r="28" spans="1:10" s="7" customFormat="1" ht="30" customHeight="1">
      <c r="A28" s="3">
        <v>16</v>
      </c>
      <c r="B28" s="3" t="s">
        <v>136</v>
      </c>
      <c r="C28" s="3" t="s">
        <v>40</v>
      </c>
      <c r="D28" s="3" t="s">
        <v>41</v>
      </c>
      <c r="E28" s="3">
        <v>416</v>
      </c>
      <c r="F28" s="3" t="s">
        <v>34</v>
      </c>
      <c r="G28" s="3">
        <v>10</v>
      </c>
      <c r="H28" s="14">
        <v>123</v>
      </c>
      <c r="I28" s="14">
        <f t="shared" si="0"/>
        <v>1230</v>
      </c>
      <c r="J28" s="7" t="s">
        <v>48</v>
      </c>
    </row>
    <row r="29" spans="1:10" s="7" customFormat="1" ht="30" customHeight="1">
      <c r="A29" s="3">
        <v>17</v>
      </c>
      <c r="B29" s="3" t="s">
        <v>137</v>
      </c>
      <c r="C29" s="3" t="s">
        <v>42</v>
      </c>
      <c r="D29" s="3" t="s">
        <v>19</v>
      </c>
      <c r="E29" s="3">
        <v>240</v>
      </c>
      <c r="F29" s="3" t="s">
        <v>34</v>
      </c>
      <c r="G29" s="3">
        <v>6</v>
      </c>
      <c r="H29" s="14">
        <v>123</v>
      </c>
      <c r="I29" s="14">
        <f t="shared" si="0"/>
        <v>738</v>
      </c>
      <c r="J29" s="7" t="s">
        <v>48</v>
      </c>
    </row>
    <row r="30" spans="1:10" s="7" customFormat="1" ht="30" customHeight="1">
      <c r="A30" s="3">
        <v>18</v>
      </c>
      <c r="B30" s="3" t="s">
        <v>138</v>
      </c>
      <c r="C30" s="3" t="s">
        <v>43</v>
      </c>
      <c r="D30" s="3" t="s">
        <v>19</v>
      </c>
      <c r="E30" s="3">
        <v>1800</v>
      </c>
      <c r="F30" s="3" t="s">
        <v>34</v>
      </c>
      <c r="G30" s="3">
        <v>45</v>
      </c>
      <c r="H30" s="14">
        <v>123</v>
      </c>
      <c r="I30" s="14">
        <f t="shared" si="0"/>
        <v>5535</v>
      </c>
      <c r="J30" s="7" t="s">
        <v>65</v>
      </c>
    </row>
    <row r="31" spans="1:10" s="7" customFormat="1" ht="30" customHeight="1">
      <c r="A31" s="3">
        <v>19</v>
      </c>
      <c r="B31" s="3" t="s">
        <v>139</v>
      </c>
      <c r="C31" s="3" t="s">
        <v>44</v>
      </c>
      <c r="D31" s="3" t="s">
        <v>45</v>
      </c>
      <c r="E31" s="3">
        <v>400</v>
      </c>
      <c r="F31" s="3" t="s">
        <v>34</v>
      </c>
      <c r="G31" s="3">
        <v>400</v>
      </c>
      <c r="H31" s="14">
        <v>123</v>
      </c>
      <c r="I31" s="14">
        <f t="shared" si="0"/>
        <v>49200</v>
      </c>
      <c r="J31" s="7" t="s">
        <v>68</v>
      </c>
    </row>
    <row r="32" spans="1:10" s="7" customFormat="1" ht="30" customHeight="1">
      <c r="A32" s="3">
        <v>20</v>
      </c>
      <c r="B32" s="3" t="s">
        <v>139</v>
      </c>
      <c r="C32" s="3" t="s">
        <v>46</v>
      </c>
      <c r="D32" s="3" t="s">
        <v>45</v>
      </c>
      <c r="E32" s="3">
        <v>300</v>
      </c>
      <c r="F32" s="3" t="s">
        <v>34</v>
      </c>
      <c r="G32" s="3">
        <v>300</v>
      </c>
      <c r="H32" s="14">
        <v>123</v>
      </c>
      <c r="I32" s="14">
        <f t="shared" si="0"/>
        <v>36900</v>
      </c>
      <c r="J32" s="7" t="s">
        <v>68</v>
      </c>
    </row>
    <row r="33" spans="1:9" ht="31.5" customHeight="1">
      <c r="A33" s="3">
        <v>21</v>
      </c>
      <c r="B33" s="21" t="s">
        <v>13</v>
      </c>
      <c r="C33" s="22"/>
      <c r="D33" s="22"/>
      <c r="E33" s="22"/>
      <c r="F33" s="22"/>
      <c r="G33" s="22"/>
      <c r="H33" s="23"/>
      <c r="I33" s="12">
        <f>SUM(I13:I32)</f>
        <v>226464.52000000002</v>
      </c>
    </row>
    <row r="34" spans="1:9" ht="22.5" customHeight="1">
      <c r="A34" s="24" t="s">
        <v>5</v>
      </c>
      <c r="B34" s="37"/>
      <c r="C34" s="37"/>
      <c r="D34" s="37"/>
      <c r="E34" s="37"/>
      <c r="F34" s="37"/>
      <c r="G34" s="37"/>
      <c r="H34" s="37"/>
      <c r="I34" s="37"/>
    </row>
    <row r="35" spans="1:9" ht="27" customHeight="1">
      <c r="A35" s="18" t="s">
        <v>140</v>
      </c>
      <c r="B35" s="38"/>
      <c r="C35" s="38"/>
      <c r="D35" s="38"/>
      <c r="E35" s="38"/>
      <c r="F35" s="38"/>
      <c r="G35" s="38"/>
      <c r="H35" s="38"/>
      <c r="I35" s="38"/>
    </row>
    <row r="36" spans="1:9" ht="33" customHeight="1">
      <c r="A36" s="18" t="s">
        <v>141</v>
      </c>
      <c r="B36" s="38"/>
      <c r="C36" s="38"/>
      <c r="D36" s="38"/>
      <c r="E36" s="38"/>
      <c r="F36" s="38"/>
      <c r="G36" s="38"/>
      <c r="H36" s="38"/>
      <c r="I36" s="38"/>
    </row>
    <row r="37" spans="1:9" ht="22.5" customHeight="1">
      <c r="A37" s="35"/>
      <c r="B37" s="36"/>
      <c r="C37" s="36"/>
      <c r="D37" s="36"/>
      <c r="E37" s="36"/>
      <c r="F37" s="36"/>
      <c r="G37" s="36"/>
      <c r="H37" s="36"/>
      <c r="I37" s="36"/>
    </row>
    <row r="38" spans="1:9">
      <c r="A38" s="2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</sheetData>
  <mergeCells count="18">
    <mergeCell ref="A37:I37"/>
    <mergeCell ref="A11:D11"/>
    <mergeCell ref="A34:I34"/>
    <mergeCell ref="A35:I35"/>
    <mergeCell ref="A36:I36"/>
    <mergeCell ref="B33:H33"/>
    <mergeCell ref="E11:I11"/>
    <mergeCell ref="E8:H8"/>
    <mergeCell ref="E9:H9"/>
    <mergeCell ref="E10:I10"/>
    <mergeCell ref="A1:I1"/>
    <mergeCell ref="A2:I2"/>
    <mergeCell ref="A3:I3"/>
    <mergeCell ref="A5:C7"/>
    <mergeCell ref="E5:I7"/>
    <mergeCell ref="A8:B8"/>
    <mergeCell ref="A9:B9"/>
    <mergeCell ref="A10:C10"/>
  </mergeCells>
  <phoneticPr fontId="0" type="noConversion"/>
  <pageMargins left="1.05" right="0.25" top="0.6" bottom="0.78" header="0.6" footer="0.16"/>
  <pageSetup paperSize="9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topLeftCell="A7" workbookViewId="0">
      <selection activeCell="A2" sqref="A2:J2"/>
    </sheetView>
  </sheetViews>
  <sheetFormatPr defaultRowHeight="12.75"/>
  <cols>
    <col min="1" max="1" width="13" customWidth="1"/>
    <col min="2" max="2" width="26.42578125" customWidth="1"/>
    <col min="3" max="3" width="24.7109375" customWidth="1"/>
    <col min="4" max="4" width="11.5703125" customWidth="1"/>
    <col min="5" max="5" width="8" customWidth="1"/>
    <col min="6" max="6" width="6.85546875" customWidth="1"/>
    <col min="7" max="7" width="10" customWidth="1"/>
    <col min="8" max="8" width="11.5703125" customWidth="1"/>
    <col min="9" max="9" width="13.140625" customWidth="1"/>
    <col min="10" max="10" width="11.140625" customWidth="1"/>
    <col min="11" max="11" width="18.42578125" customWidth="1"/>
  </cols>
  <sheetData>
    <row r="1" spans="1:11" s="1" customFormat="1" ht="58.5" customHeight="1">
      <c r="A1" s="26" t="s">
        <v>174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s="1" customFormat="1" ht="35.25" customHeight="1">
      <c r="A2" s="28" t="s">
        <v>162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1" customFormat="1" ht="36" customHeight="1">
      <c r="A3" s="30" t="s">
        <v>72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s="1" customFormat="1" ht="28.5" customHeight="1">
      <c r="A4" s="5" t="s">
        <v>1</v>
      </c>
      <c r="B4" s="4" t="s">
        <v>73</v>
      </c>
      <c r="C4" s="4" t="s">
        <v>78</v>
      </c>
      <c r="D4" s="4"/>
      <c r="E4" s="4"/>
      <c r="F4" s="32" t="s">
        <v>0</v>
      </c>
      <c r="G4" s="32"/>
      <c r="H4" s="6" t="s">
        <v>74</v>
      </c>
    </row>
    <row r="5" spans="1:11" s="1" customFormat="1" ht="24.75" customHeight="1">
      <c r="A5" s="33" t="s">
        <v>167</v>
      </c>
      <c r="B5" s="33"/>
      <c r="C5" s="33"/>
      <c r="D5" s="8"/>
      <c r="E5" s="8"/>
      <c r="F5" s="16" t="s">
        <v>75</v>
      </c>
      <c r="G5" s="16"/>
      <c r="H5" s="16"/>
      <c r="I5" s="16"/>
      <c r="J5" s="16"/>
    </row>
    <row r="6" spans="1:11" s="1" customFormat="1" ht="25.5" customHeight="1">
      <c r="A6" s="33"/>
      <c r="B6" s="33"/>
      <c r="C6" s="33"/>
      <c r="D6" s="8"/>
      <c r="E6" s="8"/>
      <c r="F6" s="16"/>
      <c r="G6" s="16"/>
      <c r="H6" s="16"/>
      <c r="I6" s="16"/>
      <c r="J6" s="16"/>
    </row>
    <row r="7" spans="1:11" s="1" customFormat="1" ht="92.25" customHeight="1">
      <c r="A7" s="33"/>
      <c r="B7" s="33"/>
      <c r="C7" s="33"/>
      <c r="D7" s="8"/>
      <c r="E7" s="8"/>
      <c r="F7" s="16"/>
      <c r="G7" s="16"/>
      <c r="H7" s="16"/>
      <c r="I7" s="16"/>
      <c r="J7" s="16"/>
    </row>
    <row r="8" spans="1:11" s="1" customFormat="1" ht="16.5" customHeight="1">
      <c r="A8" s="17" t="s">
        <v>172</v>
      </c>
      <c r="B8" s="17"/>
      <c r="C8" s="11" t="s">
        <v>173</v>
      </c>
      <c r="D8" s="11"/>
      <c r="F8" s="16" t="s">
        <v>14</v>
      </c>
      <c r="G8" s="16"/>
      <c r="H8" s="16"/>
      <c r="I8" s="1" t="s">
        <v>76</v>
      </c>
    </row>
    <row r="9" spans="1:11" s="1" customFormat="1" ht="19.5" customHeight="1">
      <c r="A9" s="17" t="s">
        <v>56</v>
      </c>
      <c r="B9" s="17"/>
      <c r="C9" s="11" t="s">
        <v>79</v>
      </c>
      <c r="D9" s="11"/>
      <c r="F9" s="16" t="s">
        <v>15</v>
      </c>
      <c r="G9" s="16"/>
      <c r="H9" s="16"/>
      <c r="I9" s="1" t="s">
        <v>77</v>
      </c>
    </row>
    <row r="10" spans="1:11" s="1" customFormat="1" ht="20.25" customHeight="1">
      <c r="A10" s="25" t="s">
        <v>80</v>
      </c>
      <c r="B10" s="25"/>
      <c r="C10" s="25"/>
      <c r="D10" s="11"/>
      <c r="F10" s="17" t="s">
        <v>55</v>
      </c>
      <c r="G10" s="17"/>
      <c r="H10" s="17"/>
      <c r="I10" s="17"/>
    </row>
    <row r="11" spans="1:11" s="1" customFormat="1" ht="30.75" customHeight="1">
      <c r="A11" s="19" t="s">
        <v>98</v>
      </c>
      <c r="B11" s="19"/>
      <c r="C11" s="19"/>
      <c r="D11" s="19"/>
      <c r="F11" s="19" t="s">
        <v>81</v>
      </c>
      <c r="G11" s="20"/>
      <c r="H11" s="20"/>
      <c r="I11" s="20"/>
    </row>
    <row r="12" spans="1:11" s="7" customFormat="1" ht="51.75" customHeight="1">
      <c r="A12" s="3" t="s">
        <v>2</v>
      </c>
      <c r="B12" s="3" t="s">
        <v>105</v>
      </c>
      <c r="C12" s="3" t="s">
        <v>3</v>
      </c>
      <c r="D12" s="3" t="s">
        <v>4</v>
      </c>
      <c r="E12" s="3" t="s">
        <v>99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104</v>
      </c>
      <c r="K12" s="7" t="s">
        <v>50</v>
      </c>
    </row>
    <row r="13" spans="1:11" s="7" customFormat="1" ht="45" customHeight="1">
      <c r="A13" s="3">
        <v>1</v>
      </c>
      <c r="B13" s="3" t="s">
        <v>82</v>
      </c>
      <c r="C13" s="3" t="s">
        <v>20</v>
      </c>
      <c r="D13" s="3" t="s">
        <v>19</v>
      </c>
      <c r="E13" s="3">
        <f>G13*40</f>
        <v>1600</v>
      </c>
      <c r="F13" s="3" t="s">
        <v>57</v>
      </c>
      <c r="G13" s="3">
        <v>40</v>
      </c>
      <c r="H13" s="3">
        <f>G13</f>
        <v>40</v>
      </c>
      <c r="I13" s="3">
        <v>41.6</v>
      </c>
      <c r="J13" s="3">
        <v>62.1</v>
      </c>
      <c r="K13" s="7" t="s">
        <v>48</v>
      </c>
    </row>
    <row r="14" spans="1:11" s="7" customFormat="1" ht="30" customHeight="1">
      <c r="A14" s="3">
        <v>2</v>
      </c>
      <c r="B14" s="3" t="s">
        <v>83</v>
      </c>
      <c r="C14" s="3" t="s">
        <v>58</v>
      </c>
      <c r="D14" s="3" t="s">
        <v>19</v>
      </c>
      <c r="E14" s="3">
        <f>G14*40</f>
        <v>1200</v>
      </c>
      <c r="F14" s="3" t="s">
        <v>57</v>
      </c>
      <c r="G14" s="3">
        <v>30</v>
      </c>
      <c r="H14" s="3">
        <f t="shared" ref="H14:H20" si="0">G14</f>
        <v>30</v>
      </c>
      <c r="I14" s="3">
        <v>31.1</v>
      </c>
      <c r="J14" s="3">
        <v>40.5</v>
      </c>
      <c r="K14" s="7" t="s">
        <v>48</v>
      </c>
    </row>
    <row r="15" spans="1:11" s="7" customFormat="1" ht="42" customHeight="1">
      <c r="A15" s="3">
        <v>3</v>
      </c>
      <c r="B15" s="3" t="s">
        <v>84</v>
      </c>
      <c r="C15" s="3" t="s">
        <v>22</v>
      </c>
      <c r="D15" s="3" t="s">
        <v>19</v>
      </c>
      <c r="E15" s="3">
        <f>G15*40</f>
        <v>3200</v>
      </c>
      <c r="F15" s="3" t="s">
        <v>57</v>
      </c>
      <c r="G15" s="3">
        <v>80</v>
      </c>
      <c r="H15" s="3">
        <f t="shared" si="0"/>
        <v>80</v>
      </c>
      <c r="I15" s="3">
        <v>82.9</v>
      </c>
      <c r="J15" s="3">
        <v>108</v>
      </c>
      <c r="K15" s="7" t="s">
        <v>48</v>
      </c>
    </row>
    <row r="16" spans="1:11" s="7" customFormat="1" ht="65.25" customHeight="1">
      <c r="A16" s="3">
        <v>4</v>
      </c>
      <c r="B16" s="3" t="s">
        <v>85</v>
      </c>
      <c r="C16" s="3" t="s">
        <v>23</v>
      </c>
      <c r="D16" s="3" t="s">
        <v>24</v>
      </c>
      <c r="E16" s="3">
        <f>G16*5</f>
        <v>250</v>
      </c>
      <c r="F16" s="3" t="s">
        <v>57</v>
      </c>
      <c r="G16" s="3">
        <v>50</v>
      </c>
      <c r="H16" s="3">
        <f t="shared" si="0"/>
        <v>50</v>
      </c>
      <c r="I16" s="3">
        <v>56.15</v>
      </c>
      <c r="J16" s="3">
        <v>78.75</v>
      </c>
      <c r="K16" s="7" t="s">
        <v>48</v>
      </c>
    </row>
    <row r="17" spans="1:11" s="7" customFormat="1" ht="42" customHeight="1">
      <c r="A17" s="3">
        <v>5</v>
      </c>
      <c r="B17" s="3" t="s">
        <v>86</v>
      </c>
      <c r="C17" s="3" t="s">
        <v>25</v>
      </c>
      <c r="D17" s="3" t="s">
        <v>19</v>
      </c>
      <c r="E17" s="3">
        <f>G17*40</f>
        <v>2400</v>
      </c>
      <c r="F17" s="3" t="s">
        <v>57</v>
      </c>
      <c r="G17" s="3">
        <v>60</v>
      </c>
      <c r="H17" s="3">
        <f t="shared" si="0"/>
        <v>60</v>
      </c>
      <c r="I17" s="3">
        <v>62.15</v>
      </c>
      <c r="J17" s="3">
        <v>78</v>
      </c>
      <c r="K17" s="7" t="s">
        <v>48</v>
      </c>
    </row>
    <row r="18" spans="1:11" s="7" customFormat="1" ht="30" customHeight="1">
      <c r="A18" s="3">
        <v>6</v>
      </c>
      <c r="B18" s="3" t="s">
        <v>87</v>
      </c>
      <c r="C18" s="3" t="s">
        <v>26</v>
      </c>
      <c r="D18" s="3" t="s">
        <v>27</v>
      </c>
      <c r="E18" s="3">
        <f>G18*1000/160</f>
        <v>562</v>
      </c>
      <c r="F18" s="3" t="s">
        <v>57</v>
      </c>
      <c r="G18" s="3">
        <v>89.92</v>
      </c>
      <c r="H18" s="3">
        <f t="shared" si="0"/>
        <v>89.92</v>
      </c>
      <c r="I18" s="3">
        <v>103.8</v>
      </c>
      <c r="J18" s="3">
        <v>176.25</v>
      </c>
      <c r="K18" s="7" t="s">
        <v>48</v>
      </c>
    </row>
    <row r="19" spans="1:11" s="7" customFormat="1" ht="30" customHeight="1">
      <c r="A19" s="3">
        <v>7</v>
      </c>
      <c r="B19" s="3" t="s">
        <v>88</v>
      </c>
      <c r="C19" s="3" t="s">
        <v>30</v>
      </c>
      <c r="D19" s="3" t="s">
        <v>19</v>
      </c>
      <c r="E19" s="3">
        <f>G19*40</f>
        <v>1600</v>
      </c>
      <c r="F19" s="3" t="s">
        <v>57</v>
      </c>
      <c r="G19" s="3">
        <v>40</v>
      </c>
      <c r="H19" s="3">
        <f t="shared" si="0"/>
        <v>40</v>
      </c>
      <c r="I19" s="3">
        <v>41.8</v>
      </c>
      <c r="J19" s="3">
        <v>75.599999999999994</v>
      </c>
      <c r="K19" s="7" t="s">
        <v>48</v>
      </c>
    </row>
    <row r="20" spans="1:11" s="7" customFormat="1" ht="51" customHeight="1">
      <c r="A20" s="3">
        <v>8</v>
      </c>
      <c r="B20" s="3" t="s">
        <v>89</v>
      </c>
      <c r="C20" s="3" t="s">
        <v>32</v>
      </c>
      <c r="D20" s="3" t="s">
        <v>33</v>
      </c>
      <c r="E20" s="3">
        <f>G20*1000/190</f>
        <v>474</v>
      </c>
      <c r="F20" s="3" t="s">
        <v>57</v>
      </c>
      <c r="G20" s="3">
        <v>90.06</v>
      </c>
      <c r="H20" s="3">
        <f t="shared" si="0"/>
        <v>90.06</v>
      </c>
      <c r="I20" s="3">
        <v>101.7</v>
      </c>
      <c r="J20" s="3">
        <v>148.80000000000001</v>
      </c>
      <c r="K20" s="7" t="s">
        <v>48</v>
      </c>
    </row>
    <row r="21" spans="1:11" s="7" customFormat="1" ht="30" customHeight="1">
      <c r="A21" s="3">
        <v>9</v>
      </c>
      <c r="B21" s="3" t="s">
        <v>90</v>
      </c>
      <c r="C21" s="3" t="s">
        <v>35</v>
      </c>
      <c r="D21" s="3" t="s">
        <v>36</v>
      </c>
      <c r="E21" s="3">
        <v>1500</v>
      </c>
      <c r="F21" s="3" t="s">
        <v>34</v>
      </c>
      <c r="G21" s="3">
        <v>30</v>
      </c>
      <c r="H21" s="3">
        <v>30</v>
      </c>
      <c r="I21" s="3">
        <v>31.65</v>
      </c>
      <c r="J21" s="3">
        <v>70</v>
      </c>
      <c r="K21" s="7" t="s">
        <v>48</v>
      </c>
    </row>
    <row r="22" spans="1:11" s="7" customFormat="1" ht="30" customHeight="1">
      <c r="A22" s="3">
        <v>10</v>
      </c>
      <c r="B22" s="3" t="s">
        <v>90</v>
      </c>
      <c r="C22" s="3" t="s">
        <v>59</v>
      </c>
      <c r="D22" s="3" t="s">
        <v>19</v>
      </c>
      <c r="E22" s="3">
        <v>80</v>
      </c>
      <c r="F22" s="3" t="s">
        <v>34</v>
      </c>
      <c r="G22" s="3">
        <v>2</v>
      </c>
      <c r="H22" s="3">
        <v>2</v>
      </c>
      <c r="I22" s="3">
        <v>2.1</v>
      </c>
      <c r="J22" s="3">
        <v>4.2</v>
      </c>
      <c r="K22" s="7" t="s">
        <v>48</v>
      </c>
    </row>
    <row r="23" spans="1:11" s="7" customFormat="1" ht="30" customHeight="1">
      <c r="A23" s="3">
        <v>11</v>
      </c>
      <c r="B23" s="3" t="s">
        <v>92</v>
      </c>
      <c r="C23" s="3" t="s">
        <v>60</v>
      </c>
      <c r="D23" s="3" t="s">
        <v>38</v>
      </c>
      <c r="E23" s="3">
        <v>400</v>
      </c>
      <c r="F23" s="3" t="s">
        <v>34</v>
      </c>
      <c r="G23" s="3">
        <v>10</v>
      </c>
      <c r="H23" s="3">
        <v>10</v>
      </c>
      <c r="I23" s="3">
        <v>11</v>
      </c>
      <c r="J23" s="3">
        <v>15.6</v>
      </c>
      <c r="K23" s="7" t="s">
        <v>48</v>
      </c>
    </row>
    <row r="24" spans="1:11" s="7" customFormat="1" ht="30" customHeight="1">
      <c r="A24" s="3">
        <v>12</v>
      </c>
      <c r="B24" s="3" t="s">
        <v>91</v>
      </c>
      <c r="C24" s="3" t="s">
        <v>62</v>
      </c>
      <c r="D24" s="3" t="s">
        <v>63</v>
      </c>
      <c r="E24" s="3">
        <v>1500</v>
      </c>
      <c r="F24" s="3" t="s">
        <v>34</v>
      </c>
      <c r="G24" s="3">
        <v>30</v>
      </c>
      <c r="H24" s="3">
        <v>30</v>
      </c>
      <c r="I24" s="3">
        <v>33.4</v>
      </c>
      <c r="J24" s="3">
        <v>56.4</v>
      </c>
      <c r="K24" s="7" t="s">
        <v>71</v>
      </c>
    </row>
    <row r="25" spans="1:11" s="7" customFormat="1" ht="30" customHeight="1">
      <c r="A25" s="3">
        <v>13</v>
      </c>
      <c r="B25" s="3" t="s">
        <v>93</v>
      </c>
      <c r="C25" s="3" t="s">
        <v>61</v>
      </c>
      <c r="D25" s="3" t="s">
        <v>41</v>
      </c>
      <c r="E25" s="3">
        <v>1459</v>
      </c>
      <c r="F25" s="3" t="s">
        <v>34</v>
      </c>
      <c r="G25" s="3">
        <v>35</v>
      </c>
      <c r="H25" s="3">
        <v>35</v>
      </c>
      <c r="I25" s="3">
        <v>38.450000000000003</v>
      </c>
      <c r="J25" s="3">
        <v>55.2</v>
      </c>
      <c r="K25" s="7" t="s">
        <v>71</v>
      </c>
    </row>
    <row r="26" spans="1:11" s="7" customFormat="1" ht="30" customHeight="1">
      <c r="A26" s="3">
        <v>14</v>
      </c>
      <c r="B26" s="3" t="s">
        <v>94</v>
      </c>
      <c r="C26" s="3" t="s">
        <v>44</v>
      </c>
      <c r="D26" s="3" t="s">
        <v>45</v>
      </c>
      <c r="E26" s="3">
        <v>400</v>
      </c>
      <c r="F26" s="3" t="s">
        <v>34</v>
      </c>
      <c r="G26" s="3">
        <v>400</v>
      </c>
      <c r="H26" s="3">
        <v>400</v>
      </c>
      <c r="I26" s="3">
        <v>402.4</v>
      </c>
      <c r="J26" s="3">
        <v>360</v>
      </c>
      <c r="K26" s="7" t="s">
        <v>69</v>
      </c>
    </row>
    <row r="27" spans="1:11" s="7" customFormat="1" ht="30" customHeight="1">
      <c r="A27" s="3">
        <v>15</v>
      </c>
      <c r="B27" s="3" t="s">
        <v>94</v>
      </c>
      <c r="C27" s="3" t="s">
        <v>46</v>
      </c>
      <c r="D27" s="3" t="s">
        <v>45</v>
      </c>
      <c r="E27" s="3">
        <v>250</v>
      </c>
      <c r="F27" s="3" t="s">
        <v>34</v>
      </c>
      <c r="G27" s="3">
        <v>250</v>
      </c>
      <c r="H27" s="3">
        <v>250</v>
      </c>
      <c r="I27" s="3">
        <v>251.5</v>
      </c>
      <c r="J27" s="3">
        <v>225</v>
      </c>
      <c r="K27" s="7" t="s">
        <v>70</v>
      </c>
    </row>
    <row r="28" spans="1:11" s="1" customFormat="1" ht="33.75" customHeight="1">
      <c r="A28" s="3">
        <v>16</v>
      </c>
      <c r="B28" s="21" t="s">
        <v>95</v>
      </c>
      <c r="C28" s="22"/>
      <c r="D28" s="23"/>
      <c r="E28" s="9">
        <f>SUM(E13:E27)</f>
        <v>16875</v>
      </c>
      <c r="F28" s="3" t="s">
        <v>34</v>
      </c>
      <c r="G28" s="13">
        <f>SUM(G13:G27)</f>
        <v>1236.98</v>
      </c>
      <c r="H28" s="13">
        <f>SUM(H13:H27)</f>
        <v>1236.98</v>
      </c>
      <c r="I28" s="13">
        <f>SUM(I13:I27)</f>
        <v>1291.7</v>
      </c>
      <c r="J28" s="13">
        <f>SUM(J13:J27)</f>
        <v>1554.4</v>
      </c>
    </row>
    <row r="29" spans="1:11" s="1" customFormat="1" ht="18" customHeight="1">
      <c r="A29" s="24" t="s">
        <v>5</v>
      </c>
      <c r="B29" s="24"/>
      <c r="C29" s="24"/>
      <c r="D29" s="24"/>
      <c r="E29" s="24"/>
      <c r="F29" s="24"/>
      <c r="G29" s="24"/>
      <c r="H29" s="24"/>
      <c r="I29" s="24"/>
      <c r="J29" s="24"/>
    </row>
    <row r="30" spans="1:11" s="1" customFormat="1" ht="16.5" customHeight="1">
      <c r="A30" s="18" t="s">
        <v>6</v>
      </c>
      <c r="B30" s="18"/>
      <c r="C30" s="10" t="s">
        <v>96</v>
      </c>
      <c r="D30" s="10"/>
      <c r="E30" s="10"/>
      <c r="F30" s="10"/>
      <c r="G30" s="10"/>
      <c r="H30" s="10"/>
      <c r="I30" s="10"/>
      <c r="J30" s="10"/>
    </row>
    <row r="31" spans="1:11" s="1" customFormat="1" ht="29.25" customHeight="1">
      <c r="A31" s="18" t="s">
        <v>97</v>
      </c>
      <c r="B31" s="18"/>
      <c r="C31" s="18"/>
    </row>
    <row r="32" spans="1:11" ht="9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2"/>
      <c r="B33" s="1"/>
      <c r="C33" s="1"/>
      <c r="D33" s="1"/>
      <c r="E33" s="1"/>
      <c r="F33" s="1"/>
      <c r="G33" s="1"/>
      <c r="H33" s="1"/>
      <c r="I33" s="1"/>
      <c r="J33" s="1"/>
    </row>
    <row r="34" spans="1:10" ht="9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9" customHeight="1">
      <c r="A35" s="1"/>
      <c r="B35" s="1"/>
      <c r="C35" s="1"/>
      <c r="D35" s="1"/>
      <c r="E35" s="1"/>
      <c r="F35" s="1"/>
      <c r="G35" s="1"/>
      <c r="H35" s="1"/>
    </row>
    <row r="36" spans="1:10" ht="7.5" customHeight="1">
      <c r="A36" s="1"/>
      <c r="B36" s="1"/>
      <c r="C36" s="1"/>
      <c r="D36" s="1"/>
      <c r="E36" s="1"/>
      <c r="F36" s="1"/>
      <c r="G36" s="1"/>
      <c r="H36" s="1"/>
    </row>
    <row r="37" spans="1:10" ht="9.75" customHeight="1">
      <c r="A37" s="1"/>
      <c r="B37" s="1"/>
      <c r="C37" s="1"/>
      <c r="D37" s="1"/>
      <c r="E37" s="1"/>
      <c r="F37" s="1"/>
      <c r="G37" s="1"/>
      <c r="H37" s="1"/>
    </row>
    <row r="38" spans="1:10">
      <c r="A38" s="1"/>
      <c r="B38" s="1"/>
      <c r="C38" s="1"/>
      <c r="D38" s="1"/>
      <c r="E38" s="1"/>
      <c r="F38" s="1"/>
      <c r="G38" s="1"/>
      <c r="H38" s="1"/>
    </row>
    <row r="39" spans="1:10">
      <c r="A39" s="1"/>
      <c r="B39" s="1"/>
      <c r="C39" s="1"/>
      <c r="D39" s="1"/>
      <c r="E39" s="1"/>
      <c r="F39" s="1"/>
      <c r="G39" s="1"/>
      <c r="H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18">
    <mergeCell ref="A1:J1"/>
    <mergeCell ref="A2:J2"/>
    <mergeCell ref="A3:J3"/>
    <mergeCell ref="F4:G4"/>
    <mergeCell ref="A5:C7"/>
    <mergeCell ref="F5:J7"/>
    <mergeCell ref="A31:C31"/>
    <mergeCell ref="A8:B8"/>
    <mergeCell ref="F8:H8"/>
    <mergeCell ref="A9:B9"/>
    <mergeCell ref="F9:H9"/>
    <mergeCell ref="A10:C10"/>
    <mergeCell ref="F10:I10"/>
    <mergeCell ref="A11:D11"/>
    <mergeCell ref="F11:I11"/>
    <mergeCell ref="B28:D28"/>
    <mergeCell ref="A29:J29"/>
    <mergeCell ref="A30:B30"/>
  </mergeCells>
  <phoneticPr fontId="11" type="noConversion"/>
  <pageMargins left="1.28" right="0.25" top="0.6" bottom="0.45" header="0.6" footer="0.16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opLeftCell="A16" workbookViewId="0">
      <selection activeCell="H13" sqref="H13:H27"/>
    </sheetView>
  </sheetViews>
  <sheetFormatPr defaultRowHeight="12.75"/>
  <cols>
    <col min="1" max="1" width="13" customWidth="1"/>
    <col min="2" max="2" width="28.42578125" customWidth="1"/>
    <col min="3" max="3" width="25.28515625" customWidth="1"/>
    <col min="4" max="4" width="13.42578125" customWidth="1"/>
    <col min="5" max="5" width="8.42578125" customWidth="1"/>
    <col min="6" max="6" width="7.28515625" customWidth="1"/>
    <col min="7" max="7" width="11.28515625" customWidth="1"/>
    <col min="8" max="8" width="15.85546875" customWidth="1"/>
    <col min="9" max="9" width="16.140625" customWidth="1"/>
    <col min="10" max="10" width="13.42578125" customWidth="1"/>
  </cols>
  <sheetData>
    <row r="1" spans="1:10" s="1" customFormat="1" ht="65.25" customHeight="1">
      <c r="A1" s="26" t="s">
        <v>169</v>
      </c>
      <c r="B1" s="27"/>
      <c r="C1" s="27"/>
      <c r="D1" s="27"/>
      <c r="E1" s="27"/>
      <c r="F1" s="27"/>
      <c r="G1" s="27"/>
      <c r="H1" s="27"/>
      <c r="I1" s="27"/>
    </row>
    <row r="2" spans="1:10" s="1" customFormat="1" ht="38.25" customHeight="1">
      <c r="A2" s="28" t="s">
        <v>162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34.5" customHeight="1">
      <c r="A3" s="30" t="s">
        <v>115</v>
      </c>
      <c r="B3" s="31"/>
      <c r="C3" s="31"/>
      <c r="D3" s="31"/>
      <c r="E3" s="31"/>
      <c r="F3" s="31"/>
      <c r="G3" s="31"/>
      <c r="H3" s="31"/>
      <c r="I3" s="31"/>
    </row>
    <row r="4" spans="1:10" s="1" customFormat="1" ht="28.5" customHeight="1">
      <c r="A4" s="5" t="s">
        <v>1</v>
      </c>
      <c r="B4" s="4" t="s">
        <v>116</v>
      </c>
      <c r="C4" s="4"/>
      <c r="D4" s="4"/>
      <c r="E4" s="4" t="s">
        <v>16</v>
      </c>
      <c r="F4" s="4"/>
      <c r="G4" s="4" t="s">
        <v>74</v>
      </c>
      <c r="H4" s="6"/>
    </row>
    <row r="5" spans="1:10" s="1" customFormat="1" ht="24.75" customHeight="1">
      <c r="A5" s="33" t="s">
        <v>168</v>
      </c>
      <c r="B5" s="33"/>
      <c r="C5" s="33"/>
      <c r="D5" s="8"/>
      <c r="E5" s="34" t="s">
        <v>117</v>
      </c>
      <c r="F5" s="34"/>
      <c r="G5" s="34"/>
      <c r="H5" s="34"/>
      <c r="I5" s="34"/>
    </row>
    <row r="6" spans="1:10" s="1" customFormat="1" ht="42.75" customHeight="1">
      <c r="A6" s="33"/>
      <c r="B6" s="33"/>
      <c r="C6" s="33"/>
      <c r="D6" s="8"/>
      <c r="E6" s="34"/>
      <c r="F6" s="34"/>
      <c r="G6" s="34"/>
      <c r="H6" s="34"/>
      <c r="I6" s="34"/>
    </row>
    <row r="7" spans="1:10" s="1" customFormat="1" ht="51.75" customHeight="1">
      <c r="A7" s="33"/>
      <c r="B7" s="33"/>
      <c r="C7" s="33"/>
      <c r="D7" s="8"/>
      <c r="E7" s="34"/>
      <c r="F7" s="34"/>
      <c r="G7" s="34"/>
      <c r="H7" s="34"/>
      <c r="I7" s="34"/>
    </row>
    <row r="8" spans="1:10" s="1" customFormat="1" ht="16.5" customHeight="1">
      <c r="A8" s="17" t="s">
        <v>170</v>
      </c>
      <c r="B8" s="17"/>
      <c r="C8" s="11" t="s">
        <v>171</v>
      </c>
      <c r="D8" s="11"/>
      <c r="E8" s="16" t="s">
        <v>14</v>
      </c>
      <c r="F8" s="16"/>
      <c r="G8" s="16"/>
      <c r="H8" s="16"/>
      <c r="I8" s="1" t="s">
        <v>118</v>
      </c>
    </row>
    <row r="9" spans="1:10" s="1" customFormat="1" ht="19.5" customHeight="1">
      <c r="A9" s="17" t="s">
        <v>53</v>
      </c>
      <c r="B9" s="17"/>
      <c r="C9" s="11" t="s">
        <v>120</v>
      </c>
      <c r="D9" s="11"/>
      <c r="E9" s="16" t="s">
        <v>15</v>
      </c>
      <c r="F9" s="16"/>
      <c r="G9" s="16"/>
      <c r="H9" s="16"/>
      <c r="I9" s="1" t="s">
        <v>119</v>
      </c>
    </row>
    <row r="10" spans="1:10" s="1" customFormat="1" ht="20.25" customHeight="1">
      <c r="A10" s="25" t="s">
        <v>121</v>
      </c>
      <c r="B10" s="25"/>
      <c r="C10" s="25"/>
      <c r="D10" s="11"/>
      <c r="E10" s="17" t="s">
        <v>54</v>
      </c>
      <c r="F10" s="17"/>
      <c r="G10" s="17"/>
      <c r="H10" s="17"/>
      <c r="I10" s="17"/>
    </row>
    <row r="11" spans="1:10" s="1" customFormat="1" ht="40.5" customHeight="1">
      <c r="A11" s="19" t="s">
        <v>122</v>
      </c>
      <c r="B11" s="19"/>
      <c r="C11" s="19"/>
      <c r="D11" s="19"/>
      <c r="E11" s="19" t="s">
        <v>81</v>
      </c>
      <c r="F11" s="20"/>
      <c r="G11" s="20"/>
      <c r="H11" s="20"/>
      <c r="I11" s="20"/>
    </row>
    <row r="12" spans="1:10" s="7" customFormat="1" ht="30" customHeight="1">
      <c r="A12" s="3" t="s">
        <v>2</v>
      </c>
      <c r="B12" s="3" t="s">
        <v>105</v>
      </c>
      <c r="C12" s="3" t="s">
        <v>3</v>
      </c>
      <c r="D12" s="3" t="s">
        <v>4</v>
      </c>
      <c r="E12" s="3" t="s">
        <v>111</v>
      </c>
      <c r="F12" s="3" t="s">
        <v>112</v>
      </c>
      <c r="G12" s="3" t="s">
        <v>101</v>
      </c>
      <c r="H12" s="3" t="s">
        <v>113</v>
      </c>
      <c r="I12" s="3" t="s">
        <v>114</v>
      </c>
      <c r="J12" s="7" t="s">
        <v>50</v>
      </c>
    </row>
    <row r="13" spans="1:10" s="7" customFormat="1" ht="40.5" customHeight="1">
      <c r="A13" s="3">
        <v>1</v>
      </c>
      <c r="B13" s="3" t="s">
        <v>82</v>
      </c>
      <c r="C13" s="3" t="s">
        <v>20</v>
      </c>
      <c r="D13" s="3" t="s">
        <v>19</v>
      </c>
      <c r="E13" s="3">
        <v>1600</v>
      </c>
      <c r="F13" s="3" t="s">
        <v>34</v>
      </c>
      <c r="G13" s="3">
        <v>40</v>
      </c>
      <c r="H13" s="3">
        <v>123</v>
      </c>
      <c r="I13" s="3">
        <f>H13*G13</f>
        <v>4920</v>
      </c>
      <c r="J13" s="7" t="s">
        <v>48</v>
      </c>
    </row>
    <row r="14" spans="1:10" s="7" customFormat="1" ht="40.5" customHeight="1">
      <c r="A14" s="3">
        <v>2</v>
      </c>
      <c r="B14" s="3" t="s">
        <v>83</v>
      </c>
      <c r="C14" s="3" t="s">
        <v>58</v>
      </c>
      <c r="D14" s="3" t="s">
        <v>19</v>
      </c>
      <c r="E14" s="3">
        <v>1200</v>
      </c>
      <c r="F14" s="3" t="s">
        <v>34</v>
      </c>
      <c r="G14" s="3">
        <v>30</v>
      </c>
      <c r="H14" s="3">
        <v>123</v>
      </c>
      <c r="I14" s="3">
        <f t="shared" ref="I14:I27" si="0">H14*G14</f>
        <v>3690</v>
      </c>
      <c r="J14" s="7" t="s">
        <v>48</v>
      </c>
    </row>
    <row r="15" spans="1:10" s="7" customFormat="1" ht="40.5" customHeight="1">
      <c r="A15" s="3">
        <v>3</v>
      </c>
      <c r="B15" s="3" t="s">
        <v>84</v>
      </c>
      <c r="C15" s="3" t="s">
        <v>22</v>
      </c>
      <c r="D15" s="3" t="s">
        <v>19</v>
      </c>
      <c r="E15" s="3">
        <v>3200</v>
      </c>
      <c r="F15" s="3" t="s">
        <v>34</v>
      </c>
      <c r="G15" s="3">
        <v>80</v>
      </c>
      <c r="H15" s="3">
        <v>123</v>
      </c>
      <c r="I15" s="3">
        <f t="shared" si="0"/>
        <v>9840</v>
      </c>
      <c r="J15" s="7" t="s">
        <v>48</v>
      </c>
    </row>
    <row r="16" spans="1:10" s="7" customFormat="1" ht="38.25" customHeight="1">
      <c r="A16" s="3">
        <v>4</v>
      </c>
      <c r="B16" s="3" t="s">
        <v>85</v>
      </c>
      <c r="C16" s="3" t="s">
        <v>23</v>
      </c>
      <c r="D16" s="3" t="s">
        <v>24</v>
      </c>
      <c r="E16" s="3">
        <v>250</v>
      </c>
      <c r="F16" s="3" t="s">
        <v>34</v>
      </c>
      <c r="G16" s="3">
        <v>50</v>
      </c>
      <c r="H16" s="3">
        <v>123</v>
      </c>
      <c r="I16" s="3">
        <f t="shared" si="0"/>
        <v>6150</v>
      </c>
      <c r="J16" s="7" t="s">
        <v>48</v>
      </c>
    </row>
    <row r="17" spans="1:10" s="7" customFormat="1" ht="42.75" customHeight="1">
      <c r="A17" s="3">
        <v>5</v>
      </c>
      <c r="B17" s="3" t="s">
        <v>86</v>
      </c>
      <c r="C17" s="3" t="s">
        <v>25</v>
      </c>
      <c r="D17" s="3" t="s">
        <v>19</v>
      </c>
      <c r="E17" s="3">
        <v>2400</v>
      </c>
      <c r="F17" s="3" t="s">
        <v>34</v>
      </c>
      <c r="G17" s="3">
        <v>60</v>
      </c>
      <c r="H17" s="3">
        <v>123</v>
      </c>
      <c r="I17" s="3">
        <f t="shared" si="0"/>
        <v>7380</v>
      </c>
      <c r="J17" s="7" t="s">
        <v>48</v>
      </c>
    </row>
    <row r="18" spans="1:10" s="7" customFormat="1" ht="30" customHeight="1">
      <c r="A18" s="3">
        <v>6</v>
      </c>
      <c r="B18" s="3" t="s">
        <v>87</v>
      </c>
      <c r="C18" s="3" t="s">
        <v>26</v>
      </c>
      <c r="D18" s="3" t="s">
        <v>27</v>
      </c>
      <c r="E18" s="3">
        <v>562</v>
      </c>
      <c r="F18" s="3" t="s">
        <v>34</v>
      </c>
      <c r="G18" s="3">
        <v>89.92</v>
      </c>
      <c r="H18" s="3">
        <v>123</v>
      </c>
      <c r="I18" s="3">
        <f t="shared" si="0"/>
        <v>11060.16</v>
      </c>
      <c r="J18" s="7" t="s">
        <v>48</v>
      </c>
    </row>
    <row r="19" spans="1:10" s="7" customFormat="1" ht="30" customHeight="1">
      <c r="A19" s="3">
        <v>7</v>
      </c>
      <c r="B19" s="3" t="s">
        <v>88</v>
      </c>
      <c r="C19" s="3" t="s">
        <v>30</v>
      </c>
      <c r="D19" s="3" t="s">
        <v>19</v>
      </c>
      <c r="E19" s="3">
        <v>1600</v>
      </c>
      <c r="F19" s="3" t="s">
        <v>34</v>
      </c>
      <c r="G19" s="3">
        <v>40</v>
      </c>
      <c r="H19" s="3">
        <v>123</v>
      </c>
      <c r="I19" s="3">
        <f t="shared" si="0"/>
        <v>4920</v>
      </c>
      <c r="J19" s="7" t="s">
        <v>48</v>
      </c>
    </row>
    <row r="20" spans="1:10" s="7" customFormat="1" ht="41.25" customHeight="1">
      <c r="A20" s="3">
        <v>8</v>
      </c>
      <c r="B20" s="3" t="s">
        <v>89</v>
      </c>
      <c r="C20" s="3" t="s">
        <v>32</v>
      </c>
      <c r="D20" s="3" t="s">
        <v>33</v>
      </c>
      <c r="E20" s="3">
        <v>474</v>
      </c>
      <c r="F20" s="3" t="s">
        <v>34</v>
      </c>
      <c r="G20" s="3">
        <v>90.06</v>
      </c>
      <c r="H20" s="3">
        <v>123</v>
      </c>
      <c r="I20" s="3">
        <f t="shared" si="0"/>
        <v>11077.380000000001</v>
      </c>
      <c r="J20" s="7" t="s">
        <v>48</v>
      </c>
    </row>
    <row r="21" spans="1:10" s="7" customFormat="1" ht="30" customHeight="1">
      <c r="A21" s="3">
        <v>9</v>
      </c>
      <c r="B21" s="3" t="s">
        <v>90</v>
      </c>
      <c r="C21" s="3" t="s">
        <v>35</v>
      </c>
      <c r="D21" s="3" t="s">
        <v>36</v>
      </c>
      <c r="E21" s="3">
        <v>1500</v>
      </c>
      <c r="F21" s="3" t="s">
        <v>34</v>
      </c>
      <c r="G21" s="3">
        <v>30</v>
      </c>
      <c r="H21" s="3">
        <v>123</v>
      </c>
      <c r="I21" s="3">
        <f t="shared" si="0"/>
        <v>3690</v>
      </c>
      <c r="J21" s="7" t="s">
        <v>48</v>
      </c>
    </row>
    <row r="22" spans="1:10" s="7" customFormat="1" ht="30" customHeight="1">
      <c r="A22" s="3">
        <v>10</v>
      </c>
      <c r="B22" s="3" t="s">
        <v>90</v>
      </c>
      <c r="C22" s="3" t="s">
        <v>59</v>
      </c>
      <c r="D22" s="3" t="s">
        <v>19</v>
      </c>
      <c r="E22" s="3">
        <v>80</v>
      </c>
      <c r="F22" s="3" t="s">
        <v>34</v>
      </c>
      <c r="G22" s="3">
        <v>2</v>
      </c>
      <c r="H22" s="3">
        <v>123</v>
      </c>
      <c r="I22" s="3">
        <f t="shared" si="0"/>
        <v>246</v>
      </c>
      <c r="J22" s="7" t="s">
        <v>48</v>
      </c>
    </row>
    <row r="23" spans="1:10" s="7" customFormat="1" ht="30" customHeight="1">
      <c r="A23" s="3">
        <v>11</v>
      </c>
      <c r="B23" s="3" t="s">
        <v>92</v>
      </c>
      <c r="C23" s="3" t="s">
        <v>60</v>
      </c>
      <c r="D23" s="3" t="s">
        <v>38</v>
      </c>
      <c r="E23" s="3">
        <v>400</v>
      </c>
      <c r="F23" s="3" t="s">
        <v>34</v>
      </c>
      <c r="G23" s="3">
        <v>10</v>
      </c>
      <c r="H23" s="3">
        <v>123</v>
      </c>
      <c r="I23" s="3">
        <f t="shared" si="0"/>
        <v>1230</v>
      </c>
      <c r="J23" s="7" t="s">
        <v>48</v>
      </c>
    </row>
    <row r="24" spans="1:10" s="7" customFormat="1" ht="30" customHeight="1">
      <c r="A24" s="3">
        <v>12</v>
      </c>
      <c r="B24" s="3" t="s">
        <v>91</v>
      </c>
      <c r="C24" s="3" t="s">
        <v>62</v>
      </c>
      <c r="D24" s="3" t="s">
        <v>63</v>
      </c>
      <c r="E24" s="3">
        <v>1500</v>
      </c>
      <c r="F24" s="3" t="s">
        <v>34</v>
      </c>
      <c r="G24" s="3">
        <v>30</v>
      </c>
      <c r="H24" s="3">
        <v>123</v>
      </c>
      <c r="I24" s="3">
        <f t="shared" si="0"/>
        <v>3690</v>
      </c>
      <c r="J24" s="7" t="s">
        <v>71</v>
      </c>
    </row>
    <row r="25" spans="1:10" s="7" customFormat="1" ht="30" customHeight="1">
      <c r="A25" s="3">
        <v>13</v>
      </c>
      <c r="B25" s="3" t="s">
        <v>93</v>
      </c>
      <c r="C25" s="3" t="s">
        <v>61</v>
      </c>
      <c r="D25" s="3" t="s">
        <v>41</v>
      </c>
      <c r="E25" s="3">
        <v>1459</v>
      </c>
      <c r="F25" s="3" t="s">
        <v>34</v>
      </c>
      <c r="G25" s="3">
        <v>35</v>
      </c>
      <c r="H25" s="3">
        <v>123</v>
      </c>
      <c r="I25" s="3">
        <f t="shared" si="0"/>
        <v>4305</v>
      </c>
      <c r="J25" s="7" t="s">
        <v>71</v>
      </c>
    </row>
    <row r="26" spans="1:10" s="7" customFormat="1" ht="30" customHeight="1">
      <c r="A26" s="3">
        <v>14</v>
      </c>
      <c r="B26" s="3" t="s">
        <v>106</v>
      </c>
      <c r="C26" s="3" t="s">
        <v>44</v>
      </c>
      <c r="D26" s="3" t="s">
        <v>45</v>
      </c>
      <c r="E26" s="3">
        <v>400</v>
      </c>
      <c r="F26" s="3" t="s">
        <v>34</v>
      </c>
      <c r="G26" s="3">
        <v>400</v>
      </c>
      <c r="H26" s="3">
        <v>123</v>
      </c>
      <c r="I26" s="3">
        <f t="shared" si="0"/>
        <v>49200</v>
      </c>
      <c r="J26" s="7" t="s">
        <v>70</v>
      </c>
    </row>
    <row r="27" spans="1:10" s="7" customFormat="1" ht="30" customHeight="1">
      <c r="A27" s="3">
        <v>15</v>
      </c>
      <c r="B27" s="3" t="s">
        <v>107</v>
      </c>
      <c r="C27" s="3" t="s">
        <v>46</v>
      </c>
      <c r="D27" s="3" t="s">
        <v>45</v>
      </c>
      <c r="E27" s="3">
        <v>250</v>
      </c>
      <c r="F27" s="3" t="s">
        <v>34</v>
      </c>
      <c r="G27" s="3">
        <v>250</v>
      </c>
      <c r="H27" s="3">
        <v>123</v>
      </c>
      <c r="I27" s="3">
        <f t="shared" si="0"/>
        <v>30750</v>
      </c>
      <c r="J27" s="7" t="s">
        <v>69</v>
      </c>
    </row>
    <row r="28" spans="1:10" ht="31.5" customHeight="1">
      <c r="A28" s="3">
        <v>16</v>
      </c>
      <c r="B28" s="21" t="s">
        <v>108</v>
      </c>
      <c r="C28" s="22"/>
      <c r="D28" s="22"/>
      <c r="E28" s="22"/>
      <c r="F28" s="22"/>
      <c r="G28" s="22"/>
      <c r="H28" s="23"/>
      <c r="I28" s="12">
        <f>SUM(I13:I27)</f>
        <v>152148.54</v>
      </c>
    </row>
    <row r="29" spans="1:10" ht="22.5" customHeight="1">
      <c r="A29" s="24" t="s">
        <v>5</v>
      </c>
      <c r="B29" s="37"/>
      <c r="C29" s="37"/>
      <c r="D29" s="37"/>
      <c r="E29" s="37"/>
      <c r="F29" s="37"/>
      <c r="G29" s="37"/>
      <c r="H29" s="37"/>
      <c r="I29" s="37"/>
    </row>
    <row r="30" spans="1:10" ht="28.5" customHeight="1">
      <c r="A30" s="18" t="s">
        <v>109</v>
      </c>
      <c r="B30" s="38"/>
      <c r="C30" s="38"/>
      <c r="D30" s="38"/>
      <c r="E30" s="38"/>
      <c r="F30" s="38"/>
      <c r="G30" s="38"/>
      <c r="H30" s="38"/>
      <c r="I30" s="38"/>
    </row>
    <row r="31" spans="1:10" ht="29.25" customHeight="1">
      <c r="A31" s="18" t="s">
        <v>110</v>
      </c>
      <c r="B31" s="38"/>
      <c r="C31" s="38"/>
      <c r="D31" s="38"/>
      <c r="E31" s="38"/>
      <c r="F31" s="38"/>
      <c r="G31" s="38"/>
      <c r="H31" s="38"/>
      <c r="I31" s="38"/>
    </row>
    <row r="32" spans="1:10" ht="22.5" customHeight="1">
      <c r="A32" s="35"/>
      <c r="B32" s="36"/>
      <c r="C32" s="36"/>
      <c r="D32" s="36"/>
      <c r="E32" s="36"/>
      <c r="F32" s="36"/>
      <c r="G32" s="36"/>
      <c r="H32" s="36"/>
      <c r="I32" s="36"/>
    </row>
    <row r="33" spans="1:9">
      <c r="A33" s="2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</sheetData>
  <mergeCells count="18">
    <mergeCell ref="A8:B8"/>
    <mergeCell ref="E8:H8"/>
    <mergeCell ref="A1:I1"/>
    <mergeCell ref="A2:I2"/>
    <mergeCell ref="A3:I3"/>
    <mergeCell ref="A5:C7"/>
    <mergeCell ref="E5:I7"/>
    <mergeCell ref="A9:B9"/>
    <mergeCell ref="E9:H9"/>
    <mergeCell ref="A10:C10"/>
    <mergeCell ref="E10:I10"/>
    <mergeCell ref="A11:D11"/>
    <mergeCell ref="E11:I11"/>
    <mergeCell ref="B28:H28"/>
    <mergeCell ref="A29:I29"/>
    <mergeCell ref="A30:I30"/>
    <mergeCell ref="A31:I31"/>
    <mergeCell ref="A32:I32"/>
  </mergeCells>
  <phoneticPr fontId="11" type="noConversion"/>
  <pageMargins left="1.05" right="0.25" top="0.6" bottom="0.78" header="0.6" footer="0.16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箱单01</vt:lpstr>
      <vt:lpstr>发票01</vt:lpstr>
      <vt:lpstr>箱单02</vt:lpstr>
      <vt:lpstr>发票02</vt:lpstr>
    </vt:vector>
  </TitlesOfParts>
  <Company>LPS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Henny</dc:creator>
  <cp:lastModifiedBy>红 王</cp:lastModifiedBy>
  <cp:lastPrinted>2018-10-29T06:30:02Z</cp:lastPrinted>
  <dcterms:created xsi:type="dcterms:W3CDTF">2009-08-25T09:24:31Z</dcterms:created>
  <dcterms:modified xsi:type="dcterms:W3CDTF">2024-07-18T13:16:55Z</dcterms:modified>
</cp:coreProperties>
</file>